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6-28 Benjamin Open Day\"/>
    </mc:Choice>
  </mc:AlternateContent>
  <xr:revisionPtr revIDLastSave="0" documentId="13_ncr:1_{CE0634B7-F990-4171-94BB-1DBF3FC5DAB0}" xr6:coauthVersionLast="47" xr6:coauthVersionMax="47" xr10:uidLastSave="{00000000-0000-0000-0000-000000000000}"/>
  <bookViews>
    <workbookView xWindow="-135" yWindow="-135" windowWidth="29070" windowHeight="1587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externalReferences>
    <externalReference r:id="rId13"/>
  </externalReferences>
  <definedNames>
    <definedName name="_xlnm._FilterDatabase" localSheetId="7" hidden="1">Autoservicios!$A$2:$G$161</definedName>
    <definedName name="_xlnm._FilterDatabase" localSheetId="1" hidden="1">'DRVs Duelos'!$A$2:$K$2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11" hidden="1">Objetivos!$G$4:$I$2112</definedName>
    <definedName name="_xlnm._FilterDatabase" localSheetId="3" hidden="1">'VDs DUELOS'!$A$2:$I$1568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N12" i="17"/>
  <c r="G25" i="32"/>
  <c r="F25" i="32"/>
  <c r="G24" i="32"/>
  <c r="F24" i="32"/>
  <c r="D1579" i="17"/>
  <c r="D1540" i="17"/>
  <c r="D1459" i="17"/>
  <c r="D1391" i="17"/>
  <c r="D1374" i="17"/>
  <c r="D1367" i="17"/>
  <c r="D1359" i="17"/>
  <c r="D1352" i="17"/>
  <c r="D1351" i="17"/>
  <c r="D1350" i="17"/>
  <c r="D1346" i="17"/>
  <c r="D1297" i="17"/>
  <c r="D1292" i="17"/>
  <c r="D1136" i="17"/>
  <c r="D1042" i="17"/>
  <c r="D857" i="17"/>
  <c r="D837" i="17"/>
  <c r="D775" i="17"/>
  <c r="D553" i="17"/>
  <c r="D417" i="17"/>
  <c r="D414" i="17"/>
  <c r="D404" i="17"/>
  <c r="D367" i="17"/>
  <c r="D340" i="17"/>
  <c r="D331" i="17"/>
  <c r="D309" i="17"/>
  <c r="D300" i="17"/>
  <c r="D285" i="17"/>
  <c r="D219" i="17"/>
  <c r="D186" i="17"/>
  <c r="D166" i="17"/>
  <c r="D161" i="17"/>
  <c r="D138" i="17"/>
  <c r="D121" i="17"/>
  <c r="D103" i="17"/>
  <c r="D94" i="17"/>
  <c r="D93" i="17"/>
  <c r="D90" i="17"/>
  <c r="D79" i="17"/>
  <c r="D78" i="17"/>
  <c r="D72" i="17"/>
  <c r="E1579" i="17"/>
  <c r="E1540" i="17"/>
  <c r="E1459" i="17"/>
  <c r="E1391" i="17"/>
  <c r="E1374" i="17"/>
  <c r="E1367" i="17"/>
  <c r="E1359" i="17"/>
  <c r="E1352" i="17"/>
  <c r="E1351" i="17"/>
  <c r="E1350" i="17"/>
  <c r="E1346" i="17"/>
  <c r="E1297" i="17"/>
  <c r="E1292" i="17"/>
  <c r="E1203" i="17"/>
  <c r="E1202" i="17"/>
  <c r="E1193" i="17"/>
  <c r="E1169" i="17"/>
  <c r="E1168" i="17"/>
  <c r="E1152" i="17"/>
  <c r="E1151" i="17"/>
  <c r="E1150" i="17"/>
  <c r="E1149" i="17"/>
  <c r="E1139" i="17"/>
  <c r="E1136" i="17"/>
  <c r="E1066" i="17"/>
  <c r="E1042" i="17"/>
  <c r="E983" i="17"/>
  <c r="E857" i="17"/>
  <c r="E837" i="17"/>
  <c r="E775" i="17"/>
  <c r="E553" i="17"/>
  <c r="E417" i="17"/>
  <c r="E414" i="17"/>
  <c r="E412" i="17"/>
  <c r="E411" i="17"/>
  <c r="E410" i="17"/>
  <c r="E409" i="17"/>
  <c r="E408" i="17"/>
  <c r="E404" i="17"/>
  <c r="E367" i="17"/>
  <c r="E340" i="17"/>
  <c r="E331" i="17"/>
  <c r="E312" i="17"/>
  <c r="E309" i="17"/>
  <c r="E300" i="17"/>
  <c r="E285" i="17"/>
  <c r="E219" i="17"/>
  <c r="E186" i="17"/>
  <c r="E166" i="17"/>
  <c r="E138" i="17"/>
  <c r="E121" i="17"/>
  <c r="E103" i="17"/>
  <c r="E95" i="17"/>
  <c r="E94" i="17"/>
  <c r="E90" i="17"/>
  <c r="E85" i="17"/>
  <c r="E79" i="17"/>
  <c r="E78" i="17"/>
  <c r="E72" i="17"/>
  <c r="C1579" i="17"/>
  <c r="C1540" i="17"/>
  <c r="E1477" i="17"/>
  <c r="E1441" i="17"/>
  <c r="E1418" i="17"/>
  <c r="E1361" i="17"/>
  <c r="E1281" i="17"/>
  <c r="E1274" i="17"/>
  <c r="E1260" i="17"/>
  <c r="E1259" i="17"/>
  <c r="E1258" i="17"/>
  <c r="E1254" i="17"/>
  <c r="E1209" i="17"/>
  <c r="E1204" i="17"/>
  <c r="E1061" i="17"/>
  <c r="E973" i="17"/>
  <c r="E888" i="17"/>
  <c r="E803" i="17"/>
  <c r="E785" i="17"/>
  <c r="E527" i="17"/>
  <c r="E521" i="17"/>
  <c r="E399" i="17"/>
  <c r="E396" i="17"/>
  <c r="E386" i="17"/>
  <c r="E350" i="17"/>
  <c r="E324" i="17"/>
  <c r="E315" i="17"/>
  <c r="E294" i="17"/>
  <c r="E286" i="17"/>
  <c r="E209" i="17"/>
  <c r="E177" i="17"/>
  <c r="E161" i="17"/>
  <c r="E136" i="17"/>
  <c r="E120" i="17"/>
  <c r="E119" i="17"/>
  <c r="E101" i="17"/>
  <c r="E93" i="17"/>
  <c r="E92" i="17"/>
  <c r="E91" i="17"/>
  <c r="E88" i="17"/>
  <c r="E77" i="17"/>
  <c r="E76" i="17"/>
  <c r="E70" i="17"/>
  <c r="D1477" i="17"/>
  <c r="D1441" i="17"/>
  <c r="D1418" i="17"/>
  <c r="D1361" i="17"/>
  <c r="D1281" i="17"/>
  <c r="D1274" i="17"/>
  <c r="D1260" i="17"/>
  <c r="D1259" i="17"/>
  <c r="D1258" i="17"/>
  <c r="D1254" i="17"/>
  <c r="D1209" i="17"/>
  <c r="D1204" i="17"/>
  <c r="D1061" i="17"/>
  <c r="D973" i="17"/>
  <c r="D888" i="17"/>
  <c r="D803" i="17"/>
  <c r="D785" i="17"/>
  <c r="D527" i="17"/>
  <c r="D521" i="17"/>
  <c r="D399" i="17"/>
  <c r="D396" i="17"/>
  <c r="D386" i="17"/>
  <c r="D350" i="17"/>
  <c r="D324" i="17"/>
  <c r="D315" i="17"/>
  <c r="D294" i="17"/>
  <c r="D209" i="17"/>
  <c r="D177" i="17"/>
  <c r="D136" i="17"/>
  <c r="D120" i="17"/>
  <c r="D119" i="17"/>
  <c r="D101" i="17"/>
  <c r="D77" i="17"/>
  <c r="D76" i="17"/>
  <c r="D70" i="17"/>
  <c r="C161" i="17"/>
  <c r="C90" i="17"/>
  <c r="C86" i="17"/>
  <c r="C21" i="29"/>
  <c r="C1" i="29"/>
  <c r="C165" i="15"/>
  <c r="D34" i="30"/>
  <c r="D1064" i="17" s="1"/>
  <c r="F1479" i="32"/>
  <c r="F1478" i="32"/>
  <c r="F1477" i="32"/>
  <c r="F1476" i="32"/>
  <c r="F1475" i="32"/>
  <c r="F1474" i="32"/>
  <c r="F1473" i="32"/>
  <c r="F1472" i="32"/>
  <c r="F1471" i="32"/>
  <c r="F1470" i="32"/>
  <c r="C1292" i="17" s="1"/>
  <c r="F1469" i="32"/>
  <c r="F1468" i="32"/>
  <c r="F1467" i="32"/>
  <c r="F1466" i="32"/>
  <c r="F1465" i="32"/>
  <c r="F1464" i="32"/>
  <c r="F1463" i="32"/>
  <c r="F1462" i="32"/>
  <c r="F1461" i="32"/>
  <c r="F1460" i="32"/>
  <c r="F1459" i="32"/>
  <c r="F1458" i="32"/>
  <c r="F1457" i="32"/>
  <c r="F1456" i="32"/>
  <c r="F1455" i="32"/>
  <c r="F1454" i="32"/>
  <c r="F1453" i="32"/>
  <c r="F1452" i="32"/>
  <c r="F1451" i="32"/>
  <c r="C1511" i="17" s="1"/>
  <c r="F1450" i="32"/>
  <c r="F1449" i="32"/>
  <c r="F1448" i="32"/>
  <c r="F1447" i="32"/>
  <c r="F1446" i="32"/>
  <c r="F1445" i="32"/>
  <c r="F1444" i="32"/>
  <c r="F1443" i="32"/>
  <c r="F1442" i="32"/>
  <c r="F1441" i="32"/>
  <c r="F1440" i="32"/>
  <c r="F1439" i="32"/>
  <c r="F1438" i="32"/>
  <c r="F1437" i="32"/>
  <c r="F1436" i="32"/>
  <c r="F1435" i="32"/>
  <c r="F1434" i="32"/>
  <c r="C1554" i="17" s="1"/>
  <c r="F1433" i="32"/>
  <c r="F1432" i="32"/>
  <c r="C1522" i="17" s="1"/>
  <c r="F1431" i="32"/>
  <c r="F1430" i="32"/>
  <c r="C1517" i="17" s="1"/>
  <c r="F1429" i="32"/>
  <c r="F1428" i="32"/>
  <c r="F1427" i="32"/>
  <c r="F1426" i="32"/>
  <c r="F1425" i="32"/>
  <c r="F1424" i="32"/>
  <c r="F1423" i="32"/>
  <c r="F1422" i="32"/>
  <c r="C1361" i="17" s="1"/>
  <c r="F1421" i="32"/>
  <c r="F1420" i="32"/>
  <c r="F1419" i="32"/>
  <c r="F1418" i="32"/>
  <c r="F1417" i="32"/>
  <c r="F1416" i="32"/>
  <c r="F1415" i="32"/>
  <c r="F1414" i="32"/>
  <c r="F1413" i="32"/>
  <c r="F1412" i="32"/>
  <c r="F1411" i="32"/>
  <c r="F1410" i="32"/>
  <c r="C1533" i="17" s="1"/>
  <c r="F1409" i="32"/>
  <c r="F1408" i="32"/>
  <c r="F1407" i="32"/>
  <c r="C1152" i="17" s="1"/>
  <c r="F1406" i="32"/>
  <c r="F1405" i="32"/>
  <c r="F1404" i="32"/>
  <c r="F1403" i="32"/>
  <c r="F1402" i="32"/>
  <c r="F1401" i="32"/>
  <c r="F1400" i="32"/>
  <c r="C1202" i="17" s="1"/>
  <c r="F1399" i="32"/>
  <c r="F1398" i="32"/>
  <c r="F1397" i="32"/>
  <c r="F1396" i="32"/>
  <c r="F1395" i="32"/>
  <c r="F1394" i="32"/>
  <c r="F1393" i="32"/>
  <c r="F1392" i="32"/>
  <c r="F1391" i="32"/>
  <c r="F1390" i="32"/>
  <c r="F1389" i="32"/>
  <c r="F1388" i="32"/>
  <c r="F1387" i="32"/>
  <c r="F1386" i="32"/>
  <c r="F1385" i="32"/>
  <c r="F1384" i="32"/>
  <c r="F1383" i="32"/>
  <c r="F1382" i="32"/>
  <c r="F1381" i="32"/>
  <c r="F1380" i="32"/>
  <c r="F1379" i="32"/>
  <c r="F1378" i="32"/>
  <c r="F1377" i="32"/>
  <c r="F1376" i="32"/>
  <c r="F1375" i="32"/>
  <c r="F1374" i="32"/>
  <c r="F1373" i="32"/>
  <c r="F1372" i="32"/>
  <c r="F1371" i="32"/>
  <c r="F1370" i="32"/>
  <c r="F1369" i="32"/>
  <c r="F1368" i="32"/>
  <c r="F1367" i="32"/>
  <c r="F1366" i="32"/>
  <c r="F1365" i="32"/>
  <c r="F1364" i="32"/>
  <c r="F1363" i="32"/>
  <c r="F1362" i="32"/>
  <c r="F1361" i="32"/>
  <c r="F1360" i="32"/>
  <c r="F1359" i="32"/>
  <c r="F1358" i="32"/>
  <c r="F1357" i="32"/>
  <c r="F1356" i="32"/>
  <c r="F1355" i="32"/>
  <c r="C1523" i="17" s="1"/>
  <c r="F1354" i="32"/>
  <c r="F1353" i="32"/>
  <c r="F1352" i="32"/>
  <c r="F1351" i="32"/>
  <c r="F1350" i="32"/>
  <c r="F1349" i="32"/>
  <c r="F1348" i="32"/>
  <c r="F1347" i="32"/>
  <c r="F1346" i="32"/>
  <c r="F1345" i="32"/>
  <c r="F1344" i="32"/>
  <c r="F1343" i="32"/>
  <c r="F1342" i="32"/>
  <c r="F1341" i="32"/>
  <c r="F1340" i="32"/>
  <c r="F1339" i="32"/>
  <c r="C412" i="17" s="1"/>
  <c r="F1338" i="32"/>
  <c r="F1337" i="32"/>
  <c r="F1336" i="32"/>
  <c r="F1335" i="32"/>
  <c r="F1334" i="32"/>
  <c r="F1333" i="32"/>
  <c r="C1516" i="17" s="1"/>
  <c r="F1332" i="32"/>
  <c r="F1331" i="32"/>
  <c r="F1330" i="32"/>
  <c r="C1509" i="17" s="1"/>
  <c r="F1329" i="32"/>
  <c r="F1328" i="32"/>
  <c r="C390" i="17" s="1"/>
  <c r="F1327" i="32"/>
  <c r="F1326" i="32"/>
  <c r="C696" i="17" s="1"/>
  <c r="F1325" i="32"/>
  <c r="F1324" i="32"/>
  <c r="F1323" i="32"/>
  <c r="F1322" i="32"/>
  <c r="F1321" i="32"/>
  <c r="F1320" i="32"/>
  <c r="F1319" i="32"/>
  <c r="F1318" i="32"/>
  <c r="C1374" i="17" s="1"/>
  <c r="F1317" i="32"/>
  <c r="F1316" i="32"/>
  <c r="F1315" i="32"/>
  <c r="F1314" i="32"/>
  <c r="C1514" i="17" s="1"/>
  <c r="F1313" i="32"/>
  <c r="F1312" i="32"/>
  <c r="F1311" i="32"/>
  <c r="F1310" i="32"/>
  <c r="F1309" i="32"/>
  <c r="F1308" i="32"/>
  <c r="F1307" i="32"/>
  <c r="F1306" i="32"/>
  <c r="F1305" i="32"/>
  <c r="F1304" i="32"/>
  <c r="F1303" i="32"/>
  <c r="F1302" i="32"/>
  <c r="F1301" i="32"/>
  <c r="F1300" i="32"/>
  <c r="F1299" i="32"/>
  <c r="F1298" i="32"/>
  <c r="F1297" i="32"/>
  <c r="F1296" i="32"/>
  <c r="F1295" i="32"/>
  <c r="F1294" i="32"/>
  <c r="F1293" i="32"/>
  <c r="F1292" i="32"/>
  <c r="F1291" i="32"/>
  <c r="F1290" i="32"/>
  <c r="F1289" i="32"/>
  <c r="F1288" i="32"/>
  <c r="F1287" i="32"/>
  <c r="F1286" i="32"/>
  <c r="C9" i="17" s="1"/>
  <c r="F1285" i="32"/>
  <c r="F1284" i="32"/>
  <c r="F1283" i="32"/>
  <c r="F1282" i="32"/>
  <c r="F1281" i="32"/>
  <c r="F1280" i="32"/>
  <c r="F1279" i="32"/>
  <c r="F1278" i="32"/>
  <c r="F1277" i="32"/>
  <c r="F1276" i="32"/>
  <c r="F1275" i="32"/>
  <c r="F1274" i="32"/>
  <c r="C1571" i="17" s="1"/>
  <c r="F1273" i="32"/>
  <c r="F1272" i="32"/>
  <c r="F1271" i="32"/>
  <c r="F1270" i="32"/>
  <c r="F1269" i="32"/>
  <c r="F1268" i="32"/>
  <c r="F1267" i="32"/>
  <c r="F1266" i="32"/>
  <c r="F1265" i="32"/>
  <c r="F1264" i="32"/>
  <c r="F1263" i="32"/>
  <c r="F1262" i="32"/>
  <c r="F1261" i="32"/>
  <c r="F1260" i="32"/>
  <c r="F1259" i="32"/>
  <c r="C94" i="17" s="1"/>
  <c r="F1258" i="32"/>
  <c r="C62" i="17" s="1"/>
  <c r="F1257" i="32"/>
  <c r="F1256" i="32"/>
  <c r="F1255" i="32"/>
  <c r="F1254" i="32"/>
  <c r="F1253" i="32"/>
  <c r="F1252" i="32"/>
  <c r="F1251" i="32"/>
  <c r="C1553" i="17" s="1"/>
  <c r="F1250" i="32"/>
  <c r="F1249" i="32"/>
  <c r="F1248" i="32"/>
  <c r="F1247" i="32"/>
  <c r="F1246" i="32"/>
  <c r="F1245" i="32"/>
  <c r="F1244" i="32"/>
  <c r="F1243" i="32"/>
  <c r="F1242" i="32"/>
  <c r="F1241" i="32"/>
  <c r="F1240" i="32"/>
  <c r="F1239" i="32"/>
  <c r="F1238" i="32"/>
  <c r="C134" i="17" s="1"/>
  <c r="F1237" i="32"/>
  <c r="F1236" i="32"/>
  <c r="F1235" i="32"/>
  <c r="C1528" i="17" s="1"/>
  <c r="F1234" i="32"/>
  <c r="F1233" i="32"/>
  <c r="F1232" i="32"/>
  <c r="F1231" i="32"/>
  <c r="F1230" i="32"/>
  <c r="F1229" i="32"/>
  <c r="F1228" i="32"/>
  <c r="F1227" i="32"/>
  <c r="F1226" i="32"/>
  <c r="F1225" i="32"/>
  <c r="F1224" i="32"/>
  <c r="F1223" i="32"/>
  <c r="F1222" i="32"/>
  <c r="H1222" i="32" s="1"/>
  <c r="F1221" i="32"/>
  <c r="C18" i="17" s="1"/>
  <c r="F1220" i="32"/>
  <c r="F1219" i="32"/>
  <c r="F1218" i="32"/>
  <c r="F1217" i="32"/>
  <c r="F1216" i="32"/>
  <c r="F1215" i="32"/>
  <c r="F1214" i="32"/>
  <c r="F1213" i="32"/>
  <c r="F1212" i="32"/>
  <c r="F1211" i="32"/>
  <c r="F1210" i="32"/>
  <c r="F1209" i="32"/>
  <c r="F1208" i="32"/>
  <c r="F1207" i="32"/>
  <c r="F1206" i="32"/>
  <c r="F1205" i="32"/>
  <c r="C954" i="17" s="1"/>
  <c r="F1204" i="32"/>
  <c r="F1203" i="32"/>
  <c r="F1202" i="32"/>
  <c r="F1201" i="32"/>
  <c r="F1200" i="32"/>
  <c r="C315" i="17" s="1"/>
  <c r="F1199" i="32"/>
  <c r="F1198" i="32"/>
  <c r="C92" i="17" s="1"/>
  <c r="F1197" i="32"/>
  <c r="C808" i="17" s="1"/>
  <c r="F1196" i="32"/>
  <c r="F1195" i="32"/>
  <c r="C1151" i="17" s="1"/>
  <c r="F1194" i="32"/>
  <c r="F1193" i="32"/>
  <c r="F1192" i="32"/>
  <c r="F1191" i="32"/>
  <c r="F1190" i="32"/>
  <c r="F1189" i="32"/>
  <c r="F1188" i="32"/>
  <c r="F1187" i="32"/>
  <c r="F1186" i="32"/>
  <c r="F1185" i="32"/>
  <c r="C1373" i="17" s="1"/>
  <c r="F1184" i="32"/>
  <c r="F1183" i="32"/>
  <c r="F1182" i="32"/>
  <c r="C1513" i="17" s="1"/>
  <c r="F1181" i="32"/>
  <c r="F1180" i="32"/>
  <c r="C1193" i="17" s="1"/>
  <c r="F1179" i="32"/>
  <c r="C1120" i="17" s="1"/>
  <c r="F1178" i="32"/>
  <c r="F1177" i="32"/>
  <c r="F1176" i="32"/>
  <c r="F1175" i="32"/>
  <c r="F1174" i="32"/>
  <c r="F1173" i="32"/>
  <c r="F1172" i="32"/>
  <c r="F1171" i="32"/>
  <c r="F1170" i="32"/>
  <c r="F1169" i="32"/>
  <c r="F1168" i="32"/>
  <c r="F1167" i="32"/>
  <c r="F1166" i="32"/>
  <c r="F1165" i="32"/>
  <c r="F1164" i="32"/>
  <c r="F1163" i="32"/>
  <c r="F1162" i="32"/>
  <c r="F1161" i="32"/>
  <c r="F1160" i="32"/>
  <c r="F1159" i="32"/>
  <c r="F1158" i="32"/>
  <c r="F1157" i="32"/>
  <c r="F1156" i="32"/>
  <c r="F1155" i="32"/>
  <c r="F1154" i="32"/>
  <c r="F1153" i="32"/>
  <c r="F1152" i="32"/>
  <c r="F1151" i="32"/>
  <c r="F1150" i="32"/>
  <c r="F1149" i="32"/>
  <c r="F1148" i="32"/>
  <c r="F1147" i="32"/>
  <c r="F1146" i="32"/>
  <c r="F1145" i="32"/>
  <c r="F1144" i="32"/>
  <c r="F1143" i="32"/>
  <c r="F1142" i="32"/>
  <c r="F1141" i="32"/>
  <c r="F1140" i="32"/>
  <c r="F1139" i="32"/>
  <c r="F1138" i="32"/>
  <c r="F1137" i="32"/>
  <c r="F1136" i="32"/>
  <c r="F1135" i="32"/>
  <c r="F1134" i="32"/>
  <c r="F1133" i="32"/>
  <c r="F1132" i="32"/>
  <c r="F1131" i="32"/>
  <c r="F1130" i="32"/>
  <c r="F1129" i="32"/>
  <c r="F1128" i="32"/>
  <c r="F1127" i="32"/>
  <c r="F1126" i="32"/>
  <c r="F1125" i="32"/>
  <c r="F1124" i="32"/>
  <c r="F1123" i="32"/>
  <c r="C857" i="17" s="1"/>
  <c r="F1122" i="32"/>
  <c r="F1121" i="32"/>
  <c r="C1149" i="17" s="1"/>
  <c r="F1120" i="32"/>
  <c r="F1119" i="32"/>
  <c r="F1118" i="32"/>
  <c r="H1118" i="32" s="1"/>
  <c r="F1117" i="32"/>
  <c r="F1116" i="32"/>
  <c r="F1115" i="32"/>
  <c r="F1114" i="32"/>
  <c r="F1113" i="32"/>
  <c r="F1112" i="32"/>
  <c r="F1111" i="32"/>
  <c r="F1110" i="32"/>
  <c r="F1109" i="32"/>
  <c r="C1404" i="17" s="1"/>
  <c r="F1108" i="32"/>
  <c r="C1557" i="17" s="1"/>
  <c r="F1107" i="32"/>
  <c r="F1106" i="32"/>
  <c r="F1105" i="32"/>
  <c r="F1104" i="32"/>
  <c r="F1103" i="32"/>
  <c r="F1102" i="32"/>
  <c r="F1101" i="32"/>
  <c r="C982" i="17" s="1"/>
  <c r="F1100" i="32"/>
  <c r="F1099" i="32"/>
  <c r="C5" i="17" s="1"/>
  <c r="F1098" i="32"/>
  <c r="C7" i="17" s="1"/>
  <c r="F1097" i="32"/>
  <c r="F1096" i="32"/>
  <c r="F1095" i="32"/>
  <c r="F1094" i="32"/>
  <c r="F1093" i="32"/>
  <c r="F1092" i="32"/>
  <c r="F1091" i="32"/>
  <c r="F1090" i="32"/>
  <c r="F1089" i="32"/>
  <c r="F1088" i="32"/>
  <c r="C286" i="17" s="1"/>
  <c r="F1087" i="32"/>
  <c r="F1086" i="32"/>
  <c r="F1085" i="32"/>
  <c r="F1084" i="32"/>
  <c r="F1083" i="32"/>
  <c r="F1082" i="32"/>
  <c r="F1081" i="32"/>
  <c r="F1080" i="32"/>
  <c r="F1079" i="32"/>
  <c r="C1534" i="17" s="1"/>
  <c r="F1078" i="32"/>
  <c r="F1077" i="32"/>
  <c r="F1076" i="32"/>
  <c r="F1075" i="32"/>
  <c r="F1074" i="32"/>
  <c r="F1073" i="32"/>
  <c r="F1072" i="32"/>
  <c r="F1071" i="32"/>
  <c r="F1070" i="32"/>
  <c r="F1069" i="32"/>
  <c r="F1068" i="32"/>
  <c r="F1067" i="32"/>
  <c r="F1066" i="32"/>
  <c r="F1065" i="32"/>
  <c r="F1064" i="32"/>
  <c r="F1063" i="32"/>
  <c r="F1062" i="32"/>
  <c r="F1061" i="32"/>
  <c r="C1459" i="17" s="1"/>
  <c r="F1060" i="32"/>
  <c r="F1059" i="32"/>
  <c r="F1058" i="32"/>
  <c r="F1057" i="32"/>
  <c r="F1056" i="32"/>
  <c r="F1055" i="32"/>
  <c r="F1054" i="32"/>
  <c r="F1053" i="32"/>
  <c r="F1052" i="32"/>
  <c r="F1051" i="32"/>
  <c r="F1050" i="32"/>
  <c r="F1049" i="32"/>
  <c r="C1132" i="17" s="1"/>
  <c r="F1048" i="32"/>
  <c r="F1047" i="32"/>
  <c r="C908" i="17" s="1"/>
  <c r="F1046" i="32"/>
  <c r="F1045" i="32"/>
  <c r="F1044" i="32"/>
  <c r="F1043" i="32"/>
  <c r="F1042" i="32"/>
  <c r="F1041" i="32"/>
  <c r="F1040" i="32"/>
  <c r="F1039" i="32"/>
  <c r="F1038" i="32"/>
  <c r="F1037" i="32"/>
  <c r="C1536" i="17" s="1"/>
  <c r="F1036" i="32"/>
  <c r="F1035" i="32"/>
  <c r="F1034" i="32"/>
  <c r="F1033" i="32"/>
  <c r="F1032" i="32"/>
  <c r="C1537" i="17" s="1"/>
  <c r="F1031" i="32"/>
  <c r="F1030" i="32"/>
  <c r="C1544" i="17" s="1"/>
  <c r="F1029" i="32"/>
  <c r="F1028" i="32"/>
  <c r="F1027" i="32"/>
  <c r="F1026" i="32"/>
  <c r="F1025" i="32"/>
  <c r="F1024" i="32"/>
  <c r="F1023" i="32"/>
  <c r="F1022" i="32"/>
  <c r="F1021" i="32"/>
  <c r="F1020" i="32"/>
  <c r="F1019" i="32"/>
  <c r="F1018" i="32"/>
  <c r="F1017" i="32"/>
  <c r="F1016" i="32"/>
  <c r="F1015" i="32"/>
  <c r="C837" i="17" s="1"/>
  <c r="F1014" i="32"/>
  <c r="F1013" i="32"/>
  <c r="F1012" i="32"/>
  <c r="F1011" i="32"/>
  <c r="C638" i="17" s="1"/>
  <c r="F1010" i="32"/>
  <c r="F1009" i="32"/>
  <c r="C838" i="17" s="1"/>
  <c r="F1008" i="32"/>
  <c r="F1007" i="32"/>
  <c r="C1252" i="17" s="1"/>
  <c r="F1006" i="32"/>
  <c r="C1481" i="17" s="1"/>
  <c r="F1005" i="32"/>
  <c r="C1406" i="17" s="1"/>
  <c r="F1004" i="32"/>
  <c r="C1351" i="17" s="1"/>
  <c r="F1003" i="32"/>
  <c r="C1510" i="17" s="1"/>
  <c r="F1002" i="32"/>
  <c r="F1001" i="32"/>
  <c r="F1000" i="32"/>
  <c r="F999" i="32"/>
  <c r="F998" i="32"/>
  <c r="H998" i="32" s="1"/>
  <c r="F997" i="32"/>
  <c r="F996" i="32"/>
  <c r="F995" i="32"/>
  <c r="F994" i="32"/>
  <c r="C93" i="17" s="1"/>
  <c r="F993" i="32"/>
  <c r="C1346" i="17" s="1"/>
  <c r="F992" i="32"/>
  <c r="F991" i="32"/>
  <c r="F990" i="32"/>
  <c r="F989" i="32"/>
  <c r="C697" i="17" s="1"/>
  <c r="F988" i="32"/>
  <c r="F987" i="32"/>
  <c r="F986" i="32"/>
  <c r="F985" i="32"/>
  <c r="F984" i="32"/>
  <c r="F983" i="32"/>
  <c r="F982" i="32"/>
  <c r="F981" i="32"/>
  <c r="F980" i="32"/>
  <c r="F979" i="32"/>
  <c r="F978" i="32"/>
  <c r="F977" i="32"/>
  <c r="F976" i="32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C1570" i="17" s="1"/>
  <c r="F962" i="32"/>
  <c r="F961" i="32"/>
  <c r="C1543" i="17" s="1"/>
  <c r="F960" i="32"/>
  <c r="C1577" i="17" s="1"/>
  <c r="F959" i="32"/>
  <c r="F958" i="32"/>
  <c r="C536" i="17" s="1"/>
  <c r="F957" i="32"/>
  <c r="C1542" i="17" s="1"/>
  <c r="F956" i="32"/>
  <c r="F955" i="32"/>
  <c r="F954" i="32"/>
  <c r="C1136" i="17" s="1"/>
  <c r="F953" i="32"/>
  <c r="F952" i="32"/>
  <c r="F951" i="32"/>
  <c r="F950" i="32"/>
  <c r="F949" i="32"/>
  <c r="C1547" i="17" s="1"/>
  <c r="F948" i="32"/>
  <c r="F947" i="32"/>
  <c r="F946" i="32"/>
  <c r="F945" i="32"/>
  <c r="F944" i="32"/>
  <c r="F943" i="32"/>
  <c r="F942" i="32"/>
  <c r="F941" i="32"/>
  <c r="F940" i="32"/>
  <c r="F939" i="32"/>
  <c r="F938" i="32"/>
  <c r="F937" i="32"/>
  <c r="F936" i="32"/>
  <c r="F935" i="32"/>
  <c r="F934" i="32"/>
  <c r="F933" i="32"/>
  <c r="F932" i="32"/>
  <c r="C983" i="17" s="1"/>
  <c r="F931" i="32"/>
  <c r="F930" i="32"/>
  <c r="C1087" i="17" s="1"/>
  <c r="F929" i="32"/>
  <c r="F928" i="32"/>
  <c r="F927" i="32"/>
  <c r="F926" i="32"/>
  <c r="C1546" i="17" s="1"/>
  <c r="F925" i="32"/>
  <c r="F924" i="32"/>
  <c r="C24" i="17" s="1"/>
  <c r="F923" i="32"/>
  <c r="F922" i="32"/>
  <c r="F921" i="32"/>
  <c r="F920" i="32"/>
  <c r="F919" i="32"/>
  <c r="F918" i="32"/>
  <c r="F917" i="32"/>
  <c r="F916" i="32"/>
  <c r="F915" i="32"/>
  <c r="F914" i="32"/>
  <c r="F913" i="32"/>
  <c r="F912" i="32"/>
  <c r="F911" i="32"/>
  <c r="F910" i="32"/>
  <c r="F909" i="32"/>
  <c r="F908" i="32"/>
  <c r="F907" i="32"/>
  <c r="F906" i="32"/>
  <c r="F905" i="32"/>
  <c r="F904" i="32"/>
  <c r="F903" i="32"/>
  <c r="F902" i="32"/>
  <c r="F901" i="32"/>
  <c r="C740" i="17" s="1"/>
  <c r="F900" i="32"/>
  <c r="F899" i="32"/>
  <c r="F898" i="32"/>
  <c r="F897" i="32"/>
  <c r="F896" i="32"/>
  <c r="F895" i="32"/>
  <c r="F894" i="32"/>
  <c r="F893" i="32"/>
  <c r="F892" i="32"/>
  <c r="F891" i="32"/>
  <c r="F890" i="32"/>
  <c r="C1575" i="17" s="1"/>
  <c r="F889" i="32"/>
  <c r="F888" i="32"/>
  <c r="F887" i="32"/>
  <c r="F886" i="32"/>
  <c r="F885" i="32"/>
  <c r="F884" i="32"/>
  <c r="F883" i="32"/>
  <c r="F882" i="32"/>
  <c r="F881" i="32"/>
  <c r="F880" i="32"/>
  <c r="F879" i="32"/>
  <c r="F878" i="32"/>
  <c r="F877" i="32"/>
  <c r="F876" i="32"/>
  <c r="F875" i="32"/>
  <c r="F874" i="32"/>
  <c r="F873" i="32"/>
  <c r="C730" i="17" s="1"/>
  <c r="F872" i="32"/>
  <c r="F871" i="32"/>
  <c r="F870" i="32"/>
  <c r="F869" i="32"/>
  <c r="C312" i="17" s="1"/>
  <c r="F868" i="32"/>
  <c r="F867" i="32"/>
  <c r="F866" i="32"/>
  <c r="C1486" i="17" s="1"/>
  <c r="F865" i="32"/>
  <c r="F864" i="32"/>
  <c r="F863" i="32"/>
  <c r="F862" i="32"/>
  <c r="F861" i="32"/>
  <c r="F860" i="32"/>
  <c r="C673" i="17" s="1"/>
  <c r="F859" i="32"/>
  <c r="F858" i="32"/>
  <c r="C1495" i="17" s="1"/>
  <c r="F857" i="32"/>
  <c r="F856" i="32"/>
  <c r="F855" i="32"/>
  <c r="F854" i="32"/>
  <c r="C1518" i="17" s="1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F841" i="32"/>
  <c r="F840" i="32"/>
  <c r="F839" i="32"/>
  <c r="F838" i="32"/>
  <c r="F837" i="32"/>
  <c r="F836" i="32"/>
  <c r="F835" i="32"/>
  <c r="F834" i="32"/>
  <c r="F833" i="32"/>
  <c r="C1476" i="17" s="1"/>
  <c r="F832" i="32"/>
  <c r="F831" i="32"/>
  <c r="F830" i="32"/>
  <c r="H830" i="32" s="1"/>
  <c r="F829" i="32"/>
  <c r="F828" i="32"/>
  <c r="F827" i="32"/>
  <c r="F826" i="32"/>
  <c r="F825" i="32"/>
  <c r="F824" i="32"/>
  <c r="F823" i="32"/>
  <c r="F822" i="32"/>
  <c r="F821" i="32"/>
  <c r="F820" i="32"/>
  <c r="F819" i="32"/>
  <c r="F818" i="32"/>
  <c r="F817" i="32"/>
  <c r="F816" i="32"/>
  <c r="F815" i="32"/>
  <c r="F814" i="32"/>
  <c r="F813" i="32"/>
  <c r="F812" i="32"/>
  <c r="F811" i="32"/>
  <c r="F810" i="32"/>
  <c r="F809" i="32"/>
  <c r="F808" i="32"/>
  <c r="F807" i="32"/>
  <c r="F806" i="32"/>
  <c r="F805" i="32"/>
  <c r="F804" i="32"/>
  <c r="F803" i="32"/>
  <c r="F802" i="32"/>
  <c r="F801" i="32"/>
  <c r="F800" i="32"/>
  <c r="F799" i="32"/>
  <c r="F798" i="32"/>
  <c r="F797" i="32"/>
  <c r="F796" i="32"/>
  <c r="F795" i="32"/>
  <c r="F794" i="32"/>
  <c r="F793" i="32"/>
  <c r="F792" i="32"/>
  <c r="F791" i="32"/>
  <c r="F790" i="32"/>
  <c r="F789" i="32"/>
  <c r="F788" i="32"/>
  <c r="F787" i="32"/>
  <c r="F786" i="32"/>
  <c r="F785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C1150" i="17" s="1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C1364" i="17" s="1"/>
  <c r="F752" i="32"/>
  <c r="F751" i="32"/>
  <c r="F750" i="32"/>
  <c r="C473" i="17" s="1"/>
  <c r="F749" i="32"/>
  <c r="F748" i="32"/>
  <c r="F747" i="32"/>
  <c r="F746" i="32"/>
  <c r="F745" i="32"/>
  <c r="F744" i="32"/>
  <c r="F743" i="32"/>
  <c r="F742" i="32"/>
  <c r="F741" i="32"/>
  <c r="F740" i="32"/>
  <c r="F739" i="32"/>
  <c r="F738" i="32"/>
  <c r="F737" i="32"/>
  <c r="C922" i="17" s="1"/>
  <c r="F736" i="32"/>
  <c r="F735" i="32"/>
  <c r="F734" i="32"/>
  <c r="F733" i="32"/>
  <c r="C85" i="17" s="1"/>
  <c r="F732" i="32"/>
  <c r="F731" i="32"/>
  <c r="F730" i="32"/>
  <c r="F729" i="32"/>
  <c r="F728" i="32"/>
  <c r="F727" i="32"/>
  <c r="C1520" i="17" s="1"/>
  <c r="F726" i="32"/>
  <c r="F725" i="32"/>
  <c r="F724" i="32"/>
  <c r="F723" i="32"/>
  <c r="F722" i="32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C414" i="17" s="1"/>
  <c r="F698" i="32"/>
  <c r="F697" i="32"/>
  <c r="C1391" i="17" s="1"/>
  <c r="F696" i="32"/>
  <c r="C405" i="17" s="1"/>
  <c r="F695" i="32"/>
  <c r="F694" i="32"/>
  <c r="C91" i="17" s="1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C1110" i="17" s="1"/>
  <c r="F680" i="32"/>
  <c r="F679" i="32"/>
  <c r="F678" i="32"/>
  <c r="F677" i="32"/>
  <c r="F676" i="32"/>
  <c r="F675" i="32"/>
  <c r="C941" i="17" s="1"/>
  <c r="F674" i="32"/>
  <c r="F673" i="32"/>
  <c r="F672" i="32"/>
  <c r="F671" i="32"/>
  <c r="C445" i="17" s="1"/>
  <c r="F670" i="32"/>
  <c r="F669" i="32"/>
  <c r="F668" i="32"/>
  <c r="F667" i="32"/>
  <c r="C408" i="17" s="1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C701" i="17" s="1"/>
  <c r="F652" i="32"/>
  <c r="F651" i="32"/>
  <c r="F650" i="32"/>
  <c r="F649" i="32"/>
  <c r="F648" i="32"/>
  <c r="F647" i="32"/>
  <c r="F646" i="32"/>
  <c r="F645" i="32"/>
  <c r="F644" i="32"/>
  <c r="F643" i="32"/>
  <c r="C259" i="17" s="1"/>
  <c r="F642" i="32"/>
  <c r="F641" i="32"/>
  <c r="F640" i="32"/>
  <c r="F639" i="32"/>
  <c r="C818" i="17" s="1"/>
  <c r="F638" i="32"/>
  <c r="F637" i="32"/>
  <c r="F636" i="32"/>
  <c r="F635" i="32"/>
  <c r="C288" i="17" s="1"/>
  <c r="F634" i="32"/>
  <c r="F633" i="32"/>
  <c r="F632" i="32"/>
  <c r="C1204" i="17" s="1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C899" i="17" s="1"/>
  <c r="F616" i="32"/>
  <c r="F615" i="32"/>
  <c r="C1556" i="17" s="1"/>
  <c r="F614" i="32"/>
  <c r="F613" i="32"/>
  <c r="C522" i="17" s="1"/>
  <c r="F612" i="32"/>
  <c r="C1491" i="17" s="1"/>
  <c r="F611" i="32"/>
  <c r="F610" i="32"/>
  <c r="F609" i="32"/>
  <c r="F608" i="32"/>
  <c r="F607" i="32"/>
  <c r="F606" i="32"/>
  <c r="F605" i="32"/>
  <c r="C118" i="17" s="1"/>
  <c r="F604" i="32"/>
  <c r="F603" i="32"/>
  <c r="F602" i="32"/>
  <c r="F601" i="32"/>
  <c r="F600" i="32"/>
  <c r="F599" i="32"/>
  <c r="F598" i="32"/>
  <c r="F597" i="32"/>
  <c r="F596" i="32"/>
  <c r="F595" i="32"/>
  <c r="F594" i="32"/>
  <c r="C95" i="17" s="1"/>
  <c r="F593" i="32"/>
  <c r="F592" i="32"/>
  <c r="F591" i="32"/>
  <c r="F590" i="32"/>
  <c r="F589" i="32"/>
  <c r="F588" i="32"/>
  <c r="F587" i="32"/>
  <c r="C755" i="17" s="1"/>
  <c r="F586" i="32"/>
  <c r="F585" i="32"/>
  <c r="C88" i="17" s="1"/>
  <c r="F584" i="32"/>
  <c r="F583" i="32"/>
  <c r="F582" i="32"/>
  <c r="C182" i="17" s="1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C1549" i="17" s="1"/>
  <c r="F567" i="32"/>
  <c r="F566" i="32"/>
  <c r="F565" i="32"/>
  <c r="F564" i="32"/>
  <c r="C1535" i="17" s="1"/>
  <c r="F563" i="32"/>
  <c r="F562" i="32"/>
  <c r="F561" i="32"/>
  <c r="C1175" i="17" s="1"/>
  <c r="F560" i="32"/>
  <c r="C1358" i="17" s="1"/>
  <c r="F559" i="32"/>
  <c r="F558" i="32"/>
  <c r="F557" i="32"/>
  <c r="F556" i="32"/>
  <c r="F555" i="32"/>
  <c r="F554" i="32"/>
  <c r="F553" i="32"/>
  <c r="F552" i="32"/>
  <c r="F551" i="32"/>
  <c r="F550" i="32"/>
  <c r="F549" i="32"/>
  <c r="C695" i="17" s="1"/>
  <c r="F548" i="32"/>
  <c r="F547" i="32"/>
  <c r="F546" i="32"/>
  <c r="F545" i="32"/>
  <c r="F544" i="32"/>
  <c r="C1260" i="17" s="1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C905" i="17" s="1"/>
  <c r="F530" i="32"/>
  <c r="F529" i="32"/>
  <c r="F528" i="32"/>
  <c r="F527" i="32"/>
  <c r="F526" i="32"/>
  <c r="C803" i="17" s="1"/>
  <c r="F525" i="32"/>
  <c r="C489" i="17" s="1"/>
  <c r="F524" i="32"/>
  <c r="F523" i="32"/>
  <c r="F522" i="32"/>
  <c r="F521" i="32"/>
  <c r="F520" i="32"/>
  <c r="F519" i="32"/>
  <c r="F518" i="32"/>
  <c r="C931" i="17" s="1"/>
  <c r="F517" i="32"/>
  <c r="C1284" i="17" s="1"/>
  <c r="F516" i="32"/>
  <c r="F515" i="32"/>
  <c r="F514" i="32"/>
  <c r="F513" i="32"/>
  <c r="F512" i="32"/>
  <c r="C1519" i="17" s="1"/>
  <c r="F511" i="32"/>
  <c r="F510" i="32"/>
  <c r="F509" i="32"/>
  <c r="C3" i="17" s="1"/>
  <c r="F508" i="32"/>
  <c r="F507" i="32"/>
  <c r="F506" i="32"/>
  <c r="F505" i="32"/>
  <c r="C1080" i="17" s="1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H486" i="32" s="1"/>
  <c r="F485" i="32"/>
  <c r="F484" i="32"/>
  <c r="F483" i="32"/>
  <c r="C303" i="17" s="1"/>
  <c r="F482" i="32"/>
  <c r="F481" i="32"/>
  <c r="F480" i="32"/>
  <c r="F479" i="32"/>
  <c r="F478" i="32"/>
  <c r="F477" i="32"/>
  <c r="F476" i="32"/>
  <c r="C1550" i="17" s="1"/>
  <c r="F475" i="32"/>
  <c r="F474" i="32"/>
  <c r="F473" i="32"/>
  <c r="F472" i="32"/>
  <c r="F471" i="32"/>
  <c r="F470" i="32"/>
  <c r="F469" i="32"/>
  <c r="C242" i="17" s="1"/>
  <c r="F468" i="32"/>
  <c r="F467" i="32"/>
  <c r="C1064" i="17" s="1"/>
  <c r="F466" i="32"/>
  <c r="F465" i="32"/>
  <c r="F464" i="32"/>
  <c r="C795" i="17" s="1"/>
  <c r="F463" i="32"/>
  <c r="F462" i="32"/>
  <c r="C819" i="17" s="1"/>
  <c r="F461" i="32"/>
  <c r="F460" i="32"/>
  <c r="F459" i="32"/>
  <c r="F458" i="32"/>
  <c r="F457" i="32"/>
  <c r="C1195" i="17" s="1"/>
  <c r="F456" i="32"/>
  <c r="F455" i="32"/>
  <c r="F454" i="32"/>
  <c r="C1545" i="17" s="1"/>
  <c r="F453" i="32"/>
  <c r="F452" i="32"/>
  <c r="F451" i="32"/>
  <c r="F450" i="32"/>
  <c r="C103" i="17" s="1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C1117" i="17" s="1"/>
  <c r="F424" i="32"/>
  <c r="F423" i="32"/>
  <c r="F422" i="32"/>
  <c r="F421" i="32"/>
  <c r="F420" i="32"/>
  <c r="F419" i="32"/>
  <c r="F418" i="32"/>
  <c r="F417" i="32"/>
  <c r="F416" i="32"/>
  <c r="F415" i="32"/>
  <c r="C297" i="17" s="1"/>
  <c r="F414" i="32"/>
  <c r="F413" i="32"/>
  <c r="F412" i="32"/>
  <c r="F411" i="32"/>
  <c r="C389" i="17" s="1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C975" i="17" s="1"/>
  <c r="F397" i="32"/>
  <c r="F396" i="32"/>
  <c r="F395" i="32"/>
  <c r="F394" i="32"/>
  <c r="F393" i="32"/>
  <c r="F392" i="32"/>
  <c r="C1504" i="17" s="1"/>
  <c r="F391" i="32"/>
  <c r="F390" i="32"/>
  <c r="C273" i="17" s="1"/>
  <c r="F389" i="32"/>
  <c r="F388" i="32"/>
  <c r="F387" i="32"/>
  <c r="C1139" i="17" s="1"/>
  <c r="F386" i="32"/>
  <c r="F385" i="32"/>
  <c r="F384" i="32"/>
  <c r="F383" i="32"/>
  <c r="F382" i="32"/>
  <c r="F381" i="32"/>
  <c r="C679" i="17" s="1"/>
  <c r="F380" i="32"/>
  <c r="F379" i="32"/>
  <c r="C444" i="17" s="1"/>
  <c r="F378" i="32"/>
  <c r="C713" i="17" s="1"/>
  <c r="F377" i="32"/>
  <c r="C897" i="17" s="1"/>
  <c r="F376" i="32"/>
  <c r="F375" i="32"/>
  <c r="F374" i="32"/>
  <c r="F373" i="32"/>
  <c r="C1439" i="17" s="1"/>
  <c r="F372" i="32"/>
  <c r="F371" i="32"/>
  <c r="F370" i="32"/>
  <c r="C1401" i="17" s="1"/>
  <c r="F369" i="32"/>
  <c r="F368" i="32"/>
  <c r="F367" i="32"/>
  <c r="C1477" i="17" s="1"/>
  <c r="F366" i="32"/>
  <c r="F365" i="32"/>
  <c r="F364" i="32"/>
  <c r="F363" i="32"/>
  <c r="F362" i="32"/>
  <c r="F361" i="32"/>
  <c r="C1053" i="17" s="1"/>
  <c r="F360" i="32"/>
  <c r="F359" i="32"/>
  <c r="F358" i="32"/>
  <c r="C879" i="17" s="1"/>
  <c r="F357" i="32"/>
  <c r="F356" i="32"/>
  <c r="F355" i="32"/>
  <c r="F354" i="32"/>
  <c r="F353" i="32"/>
  <c r="F352" i="32"/>
  <c r="F351" i="32"/>
  <c r="F350" i="32"/>
  <c r="F349" i="32"/>
  <c r="F348" i="32"/>
  <c r="F347" i="32"/>
  <c r="C1352" i="17" s="1"/>
  <c r="F346" i="32"/>
  <c r="C1408" i="17" s="1"/>
  <c r="F345" i="32"/>
  <c r="F344" i="32"/>
  <c r="F343" i="32"/>
  <c r="F342" i="32"/>
  <c r="F341" i="32"/>
  <c r="F340" i="32"/>
  <c r="C1367" i="17" s="1"/>
  <c r="F339" i="32"/>
  <c r="F338" i="32"/>
  <c r="F337" i="32"/>
  <c r="F336" i="32"/>
  <c r="F335" i="32"/>
  <c r="F334" i="32"/>
  <c r="F333" i="32"/>
  <c r="C1203" i="17" s="1"/>
  <c r="F332" i="32"/>
  <c r="C653" i="17" s="1"/>
  <c r="F331" i="32"/>
  <c r="F330" i="32"/>
  <c r="F329" i="32"/>
  <c r="C89" i="17" s="1"/>
  <c r="F328" i="32"/>
  <c r="F327" i="32"/>
  <c r="F326" i="32"/>
  <c r="F325" i="32"/>
  <c r="F324" i="32"/>
  <c r="F323" i="32"/>
  <c r="F322" i="32"/>
  <c r="C263" i="17" s="1"/>
  <c r="F321" i="32"/>
  <c r="F320" i="32"/>
  <c r="F319" i="32"/>
  <c r="F318" i="32"/>
  <c r="F317" i="32"/>
  <c r="F316" i="32"/>
  <c r="C1350" i="17" s="1"/>
  <c r="F315" i="32"/>
  <c r="F314" i="32"/>
  <c r="C1066" i="17" s="1"/>
  <c r="F313" i="32"/>
  <c r="C912" i="17" s="1"/>
  <c r="F312" i="32"/>
  <c r="F311" i="32"/>
  <c r="F310" i="32"/>
  <c r="C875" i="17" s="1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C1010" i="17" s="1"/>
  <c r="F297" i="32"/>
  <c r="F296" i="32"/>
  <c r="F295" i="32"/>
  <c r="F294" i="32"/>
  <c r="F293" i="32"/>
  <c r="F292" i="32"/>
  <c r="F291" i="32"/>
  <c r="F290" i="32"/>
  <c r="F289" i="32"/>
  <c r="C1145" i="17" s="1"/>
  <c r="F288" i="32"/>
  <c r="F287" i="32"/>
  <c r="F286" i="32"/>
  <c r="F285" i="32"/>
  <c r="F284" i="32"/>
  <c r="F283" i="32"/>
  <c r="F282" i="32"/>
  <c r="F281" i="32"/>
  <c r="F280" i="32"/>
  <c r="F279" i="32"/>
  <c r="C1090" i="17" s="1"/>
  <c r="F278" i="32"/>
  <c r="C1042" i="17" s="1"/>
  <c r="F277" i="32"/>
  <c r="F276" i="32"/>
  <c r="F275" i="32"/>
  <c r="F274" i="32"/>
  <c r="F273" i="32"/>
  <c r="C832" i="17" s="1"/>
  <c r="F272" i="32"/>
  <c r="F271" i="32"/>
  <c r="C883" i="17" s="1"/>
  <c r="F270" i="32"/>
  <c r="H270" i="32" s="1"/>
  <c r="F269" i="32"/>
  <c r="C44" i="17" s="1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C171" i="17" s="1"/>
  <c r="F250" i="32"/>
  <c r="C411" i="17" s="1"/>
  <c r="F249" i="32"/>
  <c r="C1471" i="17" s="1"/>
  <c r="F248" i="32"/>
  <c r="F247" i="32"/>
  <c r="C1333" i="17" s="1"/>
  <c r="F246" i="32"/>
  <c r="F245" i="32"/>
  <c r="F244" i="32"/>
  <c r="F243" i="32"/>
  <c r="F242" i="32"/>
  <c r="F241" i="32"/>
  <c r="F240" i="32"/>
  <c r="F239" i="32"/>
  <c r="F238" i="32"/>
  <c r="H238" i="32" s="1"/>
  <c r="F237" i="32"/>
  <c r="C1128" i="17" s="1"/>
  <c r="F236" i="32"/>
  <c r="F235" i="32"/>
  <c r="F234" i="32"/>
  <c r="F233" i="32"/>
  <c r="F232" i="32"/>
  <c r="F231" i="32"/>
  <c r="C1208" i="17" s="1"/>
  <c r="F230" i="32"/>
  <c r="F229" i="32"/>
  <c r="F228" i="32"/>
  <c r="F227" i="32"/>
  <c r="F226" i="32"/>
  <c r="F225" i="32"/>
  <c r="F224" i="32"/>
  <c r="F223" i="32"/>
  <c r="F222" i="32"/>
  <c r="C1039" i="17" s="1"/>
  <c r="F221" i="32"/>
  <c r="F220" i="32"/>
  <c r="F219" i="32"/>
  <c r="F218" i="32"/>
  <c r="F217" i="32"/>
  <c r="F216" i="32"/>
  <c r="F215" i="32"/>
  <c r="F214" i="32"/>
  <c r="C25" i="17" s="1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C458" i="17" s="1"/>
  <c r="F200" i="32"/>
  <c r="F199" i="32"/>
  <c r="F198" i="32"/>
  <c r="F197" i="32"/>
  <c r="F196" i="32"/>
  <c r="F195" i="32"/>
  <c r="F194" i="32"/>
  <c r="C752" i="17" s="1"/>
  <c r="F193" i="32"/>
  <c r="F192" i="32"/>
  <c r="F191" i="32"/>
  <c r="F190" i="32"/>
  <c r="F189" i="32"/>
  <c r="F188" i="32"/>
  <c r="C1563" i="17" s="1"/>
  <c r="F187" i="32"/>
  <c r="F186" i="32"/>
  <c r="F185" i="32"/>
  <c r="F184" i="32"/>
  <c r="F183" i="32"/>
  <c r="F182" i="32"/>
  <c r="F181" i="32"/>
  <c r="F180" i="32"/>
  <c r="C1566" i="17" s="1"/>
  <c r="F179" i="32"/>
  <c r="F178" i="32"/>
  <c r="F177" i="32"/>
  <c r="F176" i="32"/>
  <c r="F175" i="32"/>
  <c r="F174" i="32"/>
  <c r="C1501" i="17" s="1"/>
  <c r="F173" i="32"/>
  <c r="F172" i="32"/>
  <c r="F171" i="32"/>
  <c r="F170" i="32"/>
  <c r="C861" i="17" s="1"/>
  <c r="F169" i="32"/>
  <c r="F168" i="32"/>
  <c r="F167" i="32"/>
  <c r="F166" i="32"/>
  <c r="F165" i="32"/>
  <c r="F164" i="32"/>
  <c r="C663" i="17" s="1"/>
  <c r="F163" i="32"/>
  <c r="F162" i="32"/>
  <c r="F161" i="32"/>
  <c r="C1515" i="17" s="1"/>
  <c r="F160" i="32"/>
  <c r="F159" i="32"/>
  <c r="F158" i="32"/>
  <c r="F157" i="32"/>
  <c r="C326" i="17" s="1"/>
  <c r="F156" i="32"/>
  <c r="F155" i="32"/>
  <c r="C113" i="17" s="1"/>
  <c r="F154" i="32"/>
  <c r="F153" i="32"/>
  <c r="F152" i="32"/>
  <c r="F151" i="32"/>
  <c r="F150" i="32"/>
  <c r="F149" i="32"/>
  <c r="C132" i="17" s="1"/>
  <c r="F148" i="32"/>
  <c r="F147" i="32"/>
  <c r="F146" i="32"/>
  <c r="F145" i="32"/>
  <c r="C1236" i="17" s="1"/>
  <c r="F144" i="32"/>
  <c r="C1497" i="17" s="1"/>
  <c r="F143" i="32"/>
  <c r="C1245" i="17" s="1"/>
  <c r="F142" i="32"/>
  <c r="F141" i="32"/>
  <c r="F140" i="32"/>
  <c r="F139" i="32"/>
  <c r="F138" i="32"/>
  <c r="F137" i="32"/>
  <c r="C547" i="17" s="1"/>
  <c r="F136" i="32"/>
  <c r="C527" i="17" s="1"/>
  <c r="F135" i="32"/>
  <c r="F134" i="32"/>
  <c r="F133" i="32"/>
  <c r="F132" i="32"/>
  <c r="F131" i="32"/>
  <c r="F130" i="32"/>
  <c r="C712" i="17" s="1"/>
  <c r="F129" i="32"/>
  <c r="C1248" i="17" s="1"/>
  <c r="F128" i="32"/>
  <c r="C1508" i="17" s="1"/>
  <c r="F127" i="32"/>
  <c r="F126" i="32"/>
  <c r="F125" i="32"/>
  <c r="C284" i="17" s="1"/>
  <c r="F124" i="32"/>
  <c r="C1562" i="17" s="1"/>
  <c r="F123" i="32"/>
  <c r="F122" i="32"/>
  <c r="F121" i="32"/>
  <c r="C766" i="17" s="1"/>
  <c r="F120" i="32"/>
  <c r="F119" i="32"/>
  <c r="F118" i="32"/>
  <c r="F117" i="32"/>
  <c r="C467" i="17" s="1"/>
  <c r="F116" i="32"/>
  <c r="C1527" i="17" s="1"/>
  <c r="F115" i="32"/>
  <c r="F114" i="32"/>
  <c r="F113" i="32"/>
  <c r="F112" i="32"/>
  <c r="C1485" i="17" s="1"/>
  <c r="F111" i="32"/>
  <c r="F110" i="32"/>
  <c r="C1529" i="17" s="1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C223" i="17" s="1"/>
  <c r="F94" i="32"/>
  <c r="F93" i="32"/>
  <c r="C1581" i="17" s="1"/>
  <c r="F92" i="32"/>
  <c r="F91" i="32"/>
  <c r="F90" i="32"/>
  <c r="F89" i="32"/>
  <c r="F88" i="32"/>
  <c r="F87" i="32"/>
  <c r="C462" i="17" s="1"/>
  <c r="F86" i="32"/>
  <c r="H86" i="32" s="1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C683" i="17" s="1"/>
  <c r="F66" i="32"/>
  <c r="F65" i="32"/>
  <c r="F64" i="32"/>
  <c r="F63" i="32"/>
  <c r="F62" i="32"/>
  <c r="F61" i="32"/>
  <c r="F60" i="32"/>
  <c r="F59" i="32"/>
  <c r="C404" i="17" s="1"/>
  <c r="F58" i="32"/>
  <c r="F57" i="32"/>
  <c r="F56" i="32"/>
  <c r="F55" i="32"/>
  <c r="F54" i="32"/>
  <c r="F53" i="32"/>
  <c r="F52" i="32"/>
  <c r="C212" i="17" s="1"/>
  <c r="F51" i="32"/>
  <c r="F50" i="32"/>
  <c r="F49" i="32"/>
  <c r="C969" i="17" s="1"/>
  <c r="F48" i="32"/>
  <c r="F47" i="32"/>
  <c r="F46" i="32"/>
  <c r="C553" i="17" s="1"/>
  <c r="F45" i="32"/>
  <c r="F44" i="32"/>
  <c r="F43" i="32"/>
  <c r="F42" i="32"/>
  <c r="C581" i="17" s="1"/>
  <c r="F41" i="32"/>
  <c r="C1186" i="17" s="1"/>
  <c r="F40" i="32"/>
  <c r="F39" i="32"/>
  <c r="F38" i="32"/>
  <c r="F37" i="32"/>
  <c r="F36" i="32"/>
  <c r="F35" i="32"/>
  <c r="F34" i="32"/>
  <c r="F33" i="32"/>
  <c r="F32" i="32"/>
  <c r="F31" i="32"/>
  <c r="F30" i="32"/>
  <c r="C340" i="17" s="1"/>
  <c r="F29" i="32"/>
  <c r="C1211" i="17" s="1"/>
  <c r="F28" i="32"/>
  <c r="F27" i="32"/>
  <c r="F26" i="32"/>
  <c r="F23" i="32"/>
  <c r="C964" i="17" s="1"/>
  <c r="F22" i="32"/>
  <c r="F21" i="32"/>
  <c r="F20" i="32"/>
  <c r="F19" i="32"/>
  <c r="F18" i="32"/>
  <c r="C317" i="17" s="1"/>
  <c r="F17" i="32"/>
  <c r="F16" i="32"/>
  <c r="F15" i="32"/>
  <c r="F14" i="32"/>
  <c r="C142" i="17" s="1"/>
  <c r="F13" i="32"/>
  <c r="F12" i="32"/>
  <c r="F11" i="32"/>
  <c r="C793" i="17" s="1"/>
  <c r="F10" i="32"/>
  <c r="F9" i="32"/>
  <c r="F8" i="32"/>
  <c r="F7" i="32"/>
  <c r="C785" i="17" s="1"/>
  <c r="F6" i="32"/>
  <c r="F5" i="32"/>
  <c r="F4" i="32"/>
  <c r="F3" i="32"/>
  <c r="F1568" i="32"/>
  <c r="F1567" i="32"/>
  <c r="F1566" i="32"/>
  <c r="C900" i="17" s="1"/>
  <c r="F1565" i="32"/>
  <c r="F1564" i="32"/>
  <c r="C461" i="17" s="1"/>
  <c r="F1563" i="32"/>
  <c r="F1562" i="32"/>
  <c r="F1561" i="32"/>
  <c r="F1560" i="32"/>
  <c r="F1559" i="32"/>
  <c r="F1558" i="32"/>
  <c r="F1557" i="32"/>
  <c r="F1556" i="32"/>
  <c r="F1555" i="32"/>
  <c r="F1554" i="32"/>
  <c r="C1164" i="17" s="1"/>
  <c r="F1553" i="32"/>
  <c r="F1552" i="32"/>
  <c r="F1551" i="32"/>
  <c r="F1550" i="32"/>
  <c r="F1549" i="32"/>
  <c r="F1548" i="32"/>
  <c r="C309" i="17" s="1"/>
  <c r="F1547" i="32"/>
  <c r="F1546" i="32"/>
  <c r="F1545" i="32"/>
  <c r="F1544" i="32"/>
  <c r="F1543" i="32"/>
  <c r="F1542" i="32"/>
  <c r="F1541" i="32"/>
  <c r="C582" i="17" s="1"/>
  <c r="F1540" i="32"/>
  <c r="F1539" i="32"/>
  <c r="C709" i="17" s="1"/>
  <c r="F1538" i="32"/>
  <c r="F1537" i="32"/>
  <c r="F1536" i="32"/>
  <c r="F1535" i="32"/>
  <c r="F1534" i="32"/>
  <c r="F1533" i="32"/>
  <c r="C1012" i="17" s="1"/>
  <c r="F1532" i="32"/>
  <c r="F1531" i="32"/>
  <c r="F1530" i="32"/>
  <c r="F1529" i="32"/>
  <c r="F1528" i="32"/>
  <c r="F1527" i="32"/>
  <c r="F1526" i="32"/>
  <c r="F1525" i="32"/>
  <c r="F1524" i="32"/>
  <c r="F1523" i="32"/>
  <c r="F1522" i="32"/>
  <c r="F1521" i="32"/>
  <c r="F1520" i="32"/>
  <c r="C6" i="17" s="1"/>
  <c r="F1519" i="32"/>
  <c r="F1518" i="32"/>
  <c r="C1154" i="17" s="1"/>
  <c r="F1517" i="32"/>
  <c r="C1056" i="17" s="1"/>
  <c r="F1516" i="32"/>
  <c r="F1515" i="32"/>
  <c r="F1514" i="32"/>
  <c r="F1513" i="32"/>
  <c r="F1512" i="32"/>
  <c r="F1511" i="32"/>
  <c r="F1510" i="32"/>
  <c r="C543" i="17" s="1"/>
  <c r="F1509" i="32"/>
  <c r="F1508" i="32"/>
  <c r="F1507" i="32"/>
  <c r="F1506" i="32"/>
  <c r="F1505" i="32"/>
  <c r="F1504" i="32"/>
  <c r="C940" i="17" s="1"/>
  <c r="F1503" i="32"/>
  <c r="F1502" i="32"/>
  <c r="C1169" i="17" s="1"/>
  <c r="F1501" i="32"/>
  <c r="F1500" i="32"/>
  <c r="F1499" i="32"/>
  <c r="F1498" i="32"/>
  <c r="C166" i="17" s="1"/>
  <c r="F1497" i="32"/>
  <c r="F1496" i="32"/>
  <c r="F1495" i="32"/>
  <c r="F1494" i="32"/>
  <c r="F1493" i="32"/>
  <c r="F1492" i="32"/>
  <c r="F1491" i="32"/>
  <c r="F1490" i="32"/>
  <c r="C718" i="17" s="1"/>
  <c r="F1489" i="32"/>
  <c r="F1488" i="32"/>
  <c r="F1487" i="32"/>
  <c r="F1486" i="32"/>
  <c r="C979" i="17" s="1"/>
  <c r="F1485" i="32"/>
  <c r="F1484" i="32"/>
  <c r="F1483" i="32"/>
  <c r="C121" i="17" s="1"/>
  <c r="F1482" i="32"/>
  <c r="C1194" i="17" s="1"/>
  <c r="F1481" i="32"/>
  <c r="F1480" i="32"/>
  <c r="C1526" i="17" s="1"/>
  <c r="N1" i="17"/>
  <c r="C18" i="9"/>
  <c r="E18" i="9" s="1"/>
  <c r="C17" i="9"/>
  <c r="E17" i="9" s="1"/>
  <c r="K15" i="29"/>
  <c r="E5" i="30"/>
  <c r="E4" i="30"/>
  <c r="E3" i="30"/>
  <c r="G168" i="32"/>
  <c r="G865" i="32"/>
  <c r="I1629" i="23" s="1"/>
  <c r="I2041" i="23"/>
  <c r="I2040" i="23"/>
  <c r="I2039" i="23"/>
  <c r="I2038" i="23"/>
  <c r="I2037" i="23"/>
  <c r="I2036" i="23"/>
  <c r="I2035" i="23"/>
  <c r="I2034" i="23"/>
  <c r="I2033" i="23"/>
  <c r="I2032" i="23"/>
  <c r="I2031" i="23"/>
  <c r="G1562" i="32"/>
  <c r="I2030" i="23" s="1"/>
  <c r="G723" i="32"/>
  <c r="I2029" i="23" s="1"/>
  <c r="G1280" i="32"/>
  <c r="I2028" i="23" s="1"/>
  <c r="G1007" i="32"/>
  <c r="I2027" i="23" s="1"/>
  <c r="G365" i="32"/>
  <c r="I2026" i="23" s="1"/>
  <c r="G308" i="32"/>
  <c r="I2025" i="23" s="1"/>
  <c r="G1224" i="32"/>
  <c r="I2024" i="23" s="1"/>
  <c r="I2023" i="23"/>
  <c r="G129" i="32"/>
  <c r="I2022" i="23" s="1"/>
  <c r="G706" i="32"/>
  <c r="I2021" i="23" s="1"/>
  <c r="G482" i="32"/>
  <c r="I2020" i="23" s="1"/>
  <c r="G143" i="32"/>
  <c r="I2019" i="23" s="1"/>
  <c r="I2018" i="23"/>
  <c r="G943" i="32"/>
  <c r="I2017" i="23" s="1"/>
  <c r="G1124" i="32"/>
  <c r="I2016" i="23" s="1"/>
  <c r="G991" i="32"/>
  <c r="I2015" i="23" s="1"/>
  <c r="G1249" i="32"/>
  <c r="I2014" i="23" s="1"/>
  <c r="G4" i="32"/>
  <c r="I2013" i="23" s="1"/>
  <c r="G391" i="32"/>
  <c r="I2012" i="23" s="1"/>
  <c r="G162" i="32"/>
  <c r="I2011" i="23" s="1"/>
  <c r="G145" i="32"/>
  <c r="I2010" i="23" s="1"/>
  <c r="G1377" i="32"/>
  <c r="I2009" i="23" s="1"/>
  <c r="G190" i="32"/>
  <c r="I2008" i="23" s="1"/>
  <c r="I2007" i="23"/>
  <c r="G1416" i="32"/>
  <c r="I2006" i="23" s="1"/>
  <c r="I2005" i="23"/>
  <c r="I2004" i="23"/>
  <c r="G294" i="32"/>
  <c r="I2003" i="23" s="1"/>
  <c r="G153" i="32"/>
  <c r="I2002" i="23" s="1"/>
  <c r="G1196" i="32"/>
  <c r="I2001" i="23" s="1"/>
  <c r="G1073" i="32"/>
  <c r="I2000" i="23" s="1"/>
  <c r="G134" i="32"/>
  <c r="I1999" i="23" s="1"/>
  <c r="G28" i="32"/>
  <c r="I1998" i="23" s="1"/>
  <c r="G900" i="32"/>
  <c r="I1997" i="23" s="1"/>
  <c r="G213" i="32"/>
  <c r="I1996" i="23" s="1"/>
  <c r="G1229" i="32"/>
  <c r="I1995" i="23" s="1"/>
  <c r="G1066" i="32"/>
  <c r="I1994" i="23" s="1"/>
  <c r="I1993" i="23"/>
  <c r="G337" i="32"/>
  <c r="I1992" i="23" s="1"/>
  <c r="I1991" i="23"/>
  <c r="G219" i="32"/>
  <c r="I1990" i="23" s="1"/>
  <c r="I1989" i="23"/>
  <c r="G971" i="32"/>
  <c r="I1988" i="23" s="1"/>
  <c r="G470" i="32"/>
  <c r="I1987" i="23" s="1"/>
  <c r="G82" i="32"/>
  <c r="I1986" i="23" s="1"/>
  <c r="G1095" i="32"/>
  <c r="I1985" i="23" s="1"/>
  <c r="G69" i="32"/>
  <c r="I1984" i="23" s="1"/>
  <c r="G74" i="32"/>
  <c r="I1983" i="23" s="1"/>
  <c r="I1982" i="23"/>
  <c r="I1981" i="23"/>
  <c r="I1980" i="23"/>
  <c r="G259" i="32"/>
  <c r="I1979" i="23" s="1"/>
  <c r="I1978" i="23"/>
  <c r="I1977" i="23"/>
  <c r="I1976" i="23"/>
  <c r="I1975" i="23"/>
  <c r="I1974" i="23"/>
  <c r="G1194" i="32"/>
  <c r="I1973" i="23" s="1"/>
  <c r="I1972" i="23"/>
  <c r="G936" i="32"/>
  <c r="I1971" i="23" s="1"/>
  <c r="I1970" i="23"/>
  <c r="I1969" i="23"/>
  <c r="I1968" i="23"/>
  <c r="I1967" i="23"/>
  <c r="G231" i="32"/>
  <c r="I1966" i="23" s="1"/>
  <c r="G388" i="32"/>
  <c r="I1965" i="23" s="1"/>
  <c r="I1964" i="23"/>
  <c r="G898" i="32"/>
  <c r="I1963" i="23" s="1"/>
  <c r="I1962" i="23"/>
  <c r="I1961" i="23"/>
  <c r="I1960" i="23"/>
  <c r="I1959" i="23"/>
  <c r="I1958" i="23"/>
  <c r="I1957" i="23"/>
  <c r="I1956" i="23"/>
  <c r="G432" i="32"/>
  <c r="I1955" i="23" s="1"/>
  <c r="G1120" i="32"/>
  <c r="I1954" i="23" s="1"/>
  <c r="G436" i="32"/>
  <c r="I1953" i="23" s="1"/>
  <c r="G1491" i="32"/>
  <c r="I1952" i="23" s="1"/>
  <c r="G430" i="32"/>
  <c r="I1951" i="23" s="1"/>
  <c r="G846" i="32"/>
  <c r="I1950" i="23" s="1"/>
  <c r="G567" i="32"/>
  <c r="I1949" i="23" s="1"/>
  <c r="G1409" i="32"/>
  <c r="I1948" i="23" s="1"/>
  <c r="G544" i="32"/>
  <c r="I1947" i="23" s="1"/>
  <c r="G364" i="32"/>
  <c r="I1946" i="23" s="1"/>
  <c r="G1554" i="32"/>
  <c r="I1945" i="23" s="1"/>
  <c r="G1568" i="32"/>
  <c r="I1944" i="23" s="1"/>
  <c r="G716" i="32"/>
  <c r="I1943" i="23" s="1"/>
  <c r="G466" i="32"/>
  <c r="I1942" i="23" s="1"/>
  <c r="G312" i="32"/>
  <c r="I1941" i="23" s="1"/>
  <c r="G511" i="32"/>
  <c r="I1940" i="23" s="1"/>
  <c r="G1091" i="32"/>
  <c r="I1939" i="23" s="1"/>
  <c r="G679" i="32"/>
  <c r="I1938" i="23" s="1"/>
  <c r="G1253" i="32"/>
  <c r="I1937" i="23" s="1"/>
  <c r="G1311" i="32"/>
  <c r="I1936" i="23" s="1"/>
  <c r="I1935" i="23"/>
  <c r="G1118" i="32"/>
  <c r="I1934" i="23" s="1"/>
  <c r="G1518" i="32"/>
  <c r="I1933" i="23" s="1"/>
  <c r="G1338" i="32"/>
  <c r="I1932" i="23" s="1"/>
  <c r="G1407" i="32"/>
  <c r="I1931" i="23" s="1"/>
  <c r="G1254" i="32"/>
  <c r="I1930" i="23" s="1"/>
  <c r="G1195" i="32"/>
  <c r="I1929" i="23" s="1"/>
  <c r="G773" i="32"/>
  <c r="I1928" i="23" s="1"/>
  <c r="G410" i="32"/>
  <c r="I1927" i="23" s="1"/>
  <c r="G246" i="32"/>
  <c r="I1926" i="23" s="1"/>
  <c r="G1466" i="32"/>
  <c r="I1925" i="23" s="1"/>
  <c r="G1358" i="32"/>
  <c r="G289" i="32"/>
  <c r="I1923" i="23" s="1"/>
  <c r="G288" i="32"/>
  <c r="I1922" i="23" s="1"/>
  <c r="G1531" i="32"/>
  <c r="I1921" i="23"/>
  <c r="G1117" i="32"/>
  <c r="I1920" i="23" s="1"/>
  <c r="G321" i="32"/>
  <c r="I1919" i="23" s="1"/>
  <c r="G465" i="32"/>
  <c r="I1918" i="23" s="1"/>
  <c r="G20" i="32"/>
  <c r="I1917" i="23" s="1"/>
  <c r="G691" i="32"/>
  <c r="I1916" i="23" s="1"/>
  <c r="G417" i="32"/>
  <c r="I1915" i="23" s="1"/>
  <c r="G387" i="32"/>
  <c r="I1914" i="23" s="1"/>
  <c r="G141" i="32"/>
  <c r="I1913" i="23" s="1"/>
  <c r="G281" i="32"/>
  <c r="I1912" i="23" s="1"/>
  <c r="G954" i="32"/>
  <c r="I1911" i="23" s="1"/>
  <c r="G692" i="32"/>
  <c r="I1910" i="23" s="1"/>
  <c r="G761" i="32"/>
  <c r="I1909" i="23" s="1"/>
  <c r="G815" i="32"/>
  <c r="I1908" i="23" s="1"/>
  <c r="G831" i="32"/>
  <c r="I1907" i="23" s="1"/>
  <c r="I1906" i="23"/>
  <c r="G1049" i="32"/>
  <c r="I1905" i="23" s="1"/>
  <c r="I1904" i="23"/>
  <c r="G350" i="32"/>
  <c r="I1903" i="23" s="1"/>
  <c r="G442" i="32"/>
  <c r="I1902" i="23" s="1"/>
  <c r="G444" i="32"/>
  <c r="I1901" i="23" s="1"/>
  <c r="G237" i="32"/>
  <c r="I1900" i="23" s="1"/>
  <c r="G10" i="32"/>
  <c r="I1899" i="23" s="1"/>
  <c r="G488" i="32"/>
  <c r="I1898" i="23" s="1"/>
  <c r="G519" i="32"/>
  <c r="I1897" i="23" s="1"/>
  <c r="G863" i="32"/>
  <c r="G762" i="32"/>
  <c r="I1895" i="23" s="1"/>
  <c r="G1013" i="32"/>
  <c r="I1894" i="23" s="1"/>
  <c r="G301" i="32"/>
  <c r="I1893" i="23" s="1"/>
  <c r="G349" i="32"/>
  <c r="I1892" i="23" s="1"/>
  <c r="G632" i="32"/>
  <c r="I1891" i="23" s="1"/>
  <c r="I1890" i="23"/>
  <c r="I1889" i="23"/>
  <c r="G1367" i="32"/>
  <c r="I1888" i="23" s="1"/>
  <c r="G1206" i="32"/>
  <c r="I1887" i="23"/>
  <c r="G1313" i="32"/>
  <c r="I1886" i="23" s="1"/>
  <c r="G1543" i="32"/>
  <c r="I1885" i="23" s="1"/>
  <c r="G425" i="32"/>
  <c r="I1884" i="23" s="1"/>
  <c r="G238" i="32"/>
  <c r="I1883" i="23" s="1"/>
  <c r="G1139" i="32"/>
  <c r="I1882" i="23" s="1"/>
  <c r="G508" i="32"/>
  <c r="I1881" i="23" s="1"/>
  <c r="I1880" i="23"/>
  <c r="I1879" i="23"/>
  <c r="G677" i="32"/>
  <c r="I1878" i="23" s="1"/>
  <c r="G631" i="32"/>
  <c r="I1877" i="23" s="1"/>
  <c r="G681" i="32"/>
  <c r="I1876" i="23" s="1"/>
  <c r="G786" i="32"/>
  <c r="I1875" i="23" s="1"/>
  <c r="G1478" i="32"/>
  <c r="I1874" i="23" s="1"/>
  <c r="G1441" i="32"/>
  <c r="I1873" i="23" s="1"/>
  <c r="G651" i="32"/>
  <c r="I1872" i="23" s="1"/>
  <c r="G500" i="32"/>
  <c r="I1871" i="23" s="1"/>
  <c r="I1870" i="23"/>
  <c r="G622" i="32"/>
  <c r="I1869" i="23" s="1"/>
  <c r="G383" i="32"/>
  <c r="I1868" i="23" s="1"/>
  <c r="I1867" i="23"/>
  <c r="G1014" i="32"/>
  <c r="I1866" i="23" s="1"/>
  <c r="G1302" i="32"/>
  <c r="I1865" i="23" s="1"/>
  <c r="I1864" i="23"/>
  <c r="G1496" i="32"/>
  <c r="I1863" i="23" s="1"/>
  <c r="G1039" i="32"/>
  <c r="I1862" i="23"/>
  <c r="G656" i="32"/>
  <c r="I1861" i="23" s="1"/>
  <c r="G429" i="32"/>
  <c r="I1860" i="23" s="1"/>
  <c r="G419" i="32"/>
  <c r="I1859" i="23" s="1"/>
  <c r="G884" i="32"/>
  <c r="I1858" i="23" s="1"/>
  <c r="I1857" i="23"/>
  <c r="G362" i="32"/>
  <c r="I1856" i="23" s="1"/>
  <c r="G931" i="32"/>
  <c r="I1855" i="23" s="1"/>
  <c r="G132" i="32"/>
  <c r="I1854" i="23" s="1"/>
  <c r="G300" i="32"/>
  <c r="I1853" i="23" s="1"/>
  <c r="G236" i="32"/>
  <c r="I1852" i="23" s="1"/>
  <c r="I1851" i="23"/>
  <c r="I1850" i="23"/>
  <c r="G956" i="32"/>
  <c r="I1849" i="23" s="1"/>
  <c r="G1310" i="32"/>
  <c r="G279" i="32"/>
  <c r="I1847" i="23" s="1"/>
  <c r="G1532" i="32"/>
  <c r="I1846" i="23" s="1"/>
  <c r="G183" i="32"/>
  <c r="I1845" i="23" s="1"/>
  <c r="G930" i="32"/>
  <c r="I1844" i="23" s="1"/>
  <c r="G906" i="32"/>
  <c r="I1843" i="23" s="1"/>
  <c r="G1027" i="32"/>
  <c r="I1842" i="23" s="1"/>
  <c r="G418" i="32"/>
  <c r="I1841" i="23" s="1"/>
  <c r="G428" i="32"/>
  <c r="I1840" i="23" s="1"/>
  <c r="G1277" i="32"/>
  <c r="I1839" i="23" s="1"/>
  <c r="G1265" i="32"/>
  <c r="I1838" i="23" s="1"/>
  <c r="G693" i="32"/>
  <c r="I1837" i="23" s="1"/>
  <c r="G505" i="32"/>
  <c r="I1836" i="23" s="1"/>
  <c r="G569" i="32"/>
  <c r="I1835" i="23" s="1"/>
  <c r="G980" i="32"/>
  <c r="I1834" i="23" s="1"/>
  <c r="I1833" i="23"/>
  <c r="G641" i="32"/>
  <c r="I1832" i="23" s="1"/>
  <c r="G172" i="32"/>
  <c r="I1831" i="23" s="1"/>
  <c r="I1830" i="23"/>
  <c r="I1829" i="23"/>
  <c r="I1828" i="23"/>
  <c r="I1827" i="23"/>
  <c r="I1826" i="23"/>
  <c r="I1825" i="23"/>
  <c r="G630" i="32"/>
  <c r="I1824" i="23" s="1"/>
  <c r="G1058" i="32"/>
  <c r="I1823" i="23" s="1"/>
  <c r="G541" i="32"/>
  <c r="I1822" i="23"/>
  <c r="G489" i="32"/>
  <c r="I1821" i="23" s="1"/>
  <c r="I1820" i="23"/>
  <c r="G196" i="32"/>
  <c r="I1819" i="23" s="1"/>
  <c r="G1365" i="32"/>
  <c r="I1818" i="23" s="1"/>
  <c r="G360" i="32"/>
  <c r="I1817" i="23" s="1"/>
  <c r="G314" i="32"/>
  <c r="I1816" i="23" s="1"/>
  <c r="G1398" i="32"/>
  <c r="I1815" i="23" s="1"/>
  <c r="I1814" i="23"/>
  <c r="I1813" i="23"/>
  <c r="G291" i="32"/>
  <c r="I1812" i="23" s="1"/>
  <c r="G1048" i="32"/>
  <c r="I1811" i="23" s="1"/>
  <c r="I1810" i="23"/>
  <c r="G610" i="32"/>
  <c r="I1809" i="23" s="1"/>
  <c r="G1130" i="32"/>
  <c r="I1808" i="23" s="1"/>
  <c r="G864" i="32"/>
  <c r="I1807" i="23" s="1"/>
  <c r="I1806" i="23"/>
  <c r="G424" i="32"/>
  <c r="I1805" i="23" s="1"/>
  <c r="G1387" i="32"/>
  <c r="I1804" i="23" s="1"/>
  <c r="G1516" i="32"/>
  <c r="I1803" i="23" s="1"/>
  <c r="G1517" i="32"/>
  <c r="I1802" i="23" s="1"/>
  <c r="G445" i="32"/>
  <c r="I1801" i="23" s="1"/>
  <c r="G775" i="32"/>
  <c r="I1800" i="23" s="1"/>
  <c r="G361" i="32"/>
  <c r="I1799" i="23" s="1"/>
  <c r="G521" i="32"/>
  <c r="I1798" i="23" s="1"/>
  <c r="G426" i="32"/>
  <c r="I1797" i="23" s="1"/>
  <c r="G1465" i="32"/>
  <c r="I1796" i="23" s="1"/>
  <c r="G1464" i="32"/>
  <c r="I1795" i="23" s="1"/>
  <c r="G1565" i="32"/>
  <c r="G446" i="32"/>
  <c r="I1793" i="23" s="1"/>
  <c r="G1179" i="32"/>
  <c r="I1792" i="23" s="1"/>
  <c r="I1791" i="23"/>
  <c r="G591" i="32"/>
  <c r="I1790" i="23" s="1"/>
  <c r="G1278" i="32"/>
  <c r="G224" i="32"/>
  <c r="I1788" i="23" s="1"/>
  <c r="I1787" i="23"/>
  <c r="G609" i="32"/>
  <c r="I1786" i="23" s="1"/>
  <c r="G607" i="32"/>
  <c r="I1785" i="23" s="1"/>
  <c r="G278" i="32"/>
  <c r="I1784" i="23" s="1"/>
  <c r="G1189" i="32"/>
  <c r="I1783" i="23" s="1"/>
  <c r="G99" i="32"/>
  <c r="I1782" i="23" s="1"/>
  <c r="I1781" i="23"/>
  <c r="I1780" i="23"/>
  <c r="G222" i="32"/>
  <c r="I1779" i="23" s="1"/>
  <c r="G510" i="32"/>
  <c r="I1778" i="23" s="1"/>
  <c r="G897" i="32"/>
  <c r="I1777" i="23" s="1"/>
  <c r="G299" i="32"/>
  <c r="I1776" i="23" s="1"/>
  <c r="G363" i="32"/>
  <c r="I1775" i="23" s="1"/>
  <c r="G819" i="32"/>
  <c r="I1774" i="23" s="1"/>
  <c r="G1291" i="32"/>
  <c r="I1773" i="23" s="1"/>
  <c r="I1772" i="23"/>
  <c r="I1771" i="23"/>
  <c r="I1770" i="23"/>
  <c r="I1769" i="23"/>
  <c r="G207" i="32"/>
  <c r="I1768" i="23" s="1"/>
  <c r="G976" i="32"/>
  <c r="I1767" i="23" s="1"/>
  <c r="G817" i="32"/>
  <c r="I1766" i="23" s="1"/>
  <c r="G988" i="32"/>
  <c r="I1765" i="23"/>
  <c r="I1764" i="23"/>
  <c r="I1763" i="23"/>
  <c r="I1762" i="23"/>
  <c r="G1119" i="32"/>
  <c r="I1760" i="23"/>
  <c r="G264" i="32"/>
  <c r="I1759" i="23" s="1"/>
  <c r="I1758" i="23"/>
  <c r="G647" i="32"/>
  <c r="I1757" i="23" s="1"/>
  <c r="G208" i="32"/>
  <c r="I1756" i="23" s="1"/>
  <c r="G702" i="32"/>
  <c r="I1755" i="23" s="1"/>
  <c r="G468" i="32"/>
  <c r="I1754" i="23" s="1"/>
  <c r="G501" i="32"/>
  <c r="I1753" i="23" s="1"/>
  <c r="G226" i="32"/>
  <c r="I1752" i="23" s="1"/>
  <c r="G209" i="32"/>
  <c r="I1751" i="23" s="1"/>
  <c r="G559" i="32"/>
  <c r="I1750" i="23" s="1"/>
  <c r="I1749" i="23"/>
  <c r="I1748" i="23"/>
  <c r="G267" i="32"/>
  <c r="I1747" i="23" s="1"/>
  <c r="G725" i="32"/>
  <c r="I1746" i="23" s="1"/>
  <c r="G1075" i="32"/>
  <c r="I1745" i="23" s="1"/>
  <c r="G1444" i="32"/>
  <c r="I1744" i="23" s="1"/>
  <c r="G1406" i="32"/>
  <c r="I1743" i="23" s="1"/>
  <c r="G182" i="32"/>
  <c r="I1742" i="23" s="1"/>
  <c r="G1388" i="32"/>
  <c r="I1741" i="23" s="1"/>
  <c r="G437" i="32"/>
  <c r="I1740" i="23" s="1"/>
  <c r="G551" i="32"/>
  <c r="I1739" i="23" s="1"/>
  <c r="I1738" i="23"/>
  <c r="G1533" i="32"/>
  <c r="I1737" i="23" s="1"/>
  <c r="G1544" i="32"/>
  <c r="I1736" i="23" s="1"/>
  <c r="G298" i="32"/>
  <c r="I1735" i="23" s="1"/>
  <c r="G1140" i="32"/>
  <c r="I1734" i="23" s="1"/>
  <c r="G435" i="32"/>
  <c r="I1733" i="23" s="1"/>
  <c r="G783" i="32"/>
  <c r="I1732" i="23" s="1"/>
  <c r="I1731" i="23"/>
  <c r="G1228" i="32"/>
  <c r="I1730" i="23" s="1"/>
  <c r="G1309" i="32"/>
  <c r="I1729" i="23" s="1"/>
  <c r="G1506" i="32"/>
  <c r="I1728" i="23" s="1"/>
  <c r="I1727" i="23"/>
  <c r="I1726" i="23"/>
  <c r="G506" i="32"/>
  <c r="I1725" i="23" s="1"/>
  <c r="G640" i="32"/>
  <c r="I1724" i="23" s="1"/>
  <c r="I1723" i="23"/>
  <c r="G1435" i="32"/>
  <c r="I1722" i="23" s="1"/>
  <c r="G1170" i="32"/>
  <c r="I1721" i="23" s="1"/>
  <c r="G1366" i="32"/>
  <c r="G1106" i="32"/>
  <c r="I1719" i="23" s="1"/>
  <c r="G1128" i="32"/>
  <c r="I1718" i="23" s="1"/>
  <c r="G205" i="32"/>
  <c r="I1717" i="23" s="1"/>
  <c r="I1716" i="23"/>
  <c r="G875" i="32"/>
  <c r="I1715" i="23" s="1"/>
  <c r="G467" i="32"/>
  <c r="I1714" i="23" s="1"/>
  <c r="G1505" i="32"/>
  <c r="I1713" i="23" s="1"/>
  <c r="G1129" i="32"/>
  <c r="I1712" i="23" s="1"/>
  <c r="G47" i="32"/>
  <c r="I1711" i="23" s="1"/>
  <c r="I1710" i="23"/>
  <c r="G441" i="32"/>
  <c r="I1709" i="23" s="1"/>
  <c r="I1708" i="23"/>
  <c r="G1495" i="32"/>
  <c r="I1707" i="23" s="1"/>
  <c r="G553" i="32"/>
  <c r="I1706" i="23" s="1"/>
  <c r="G1178" i="32"/>
  <c r="I1705" i="23" s="1"/>
  <c r="G876" i="32"/>
  <c r="I1704" i="23" s="1"/>
  <c r="I1703" i="23"/>
  <c r="G650" i="32"/>
  <c r="I1702" i="23" s="1"/>
  <c r="G740" i="32"/>
  <c r="I1701" i="23" s="1"/>
  <c r="G1552" i="32"/>
  <c r="I1700" i="23" s="1"/>
  <c r="G933" i="32"/>
  <c r="I1699" i="23" s="1"/>
  <c r="G932" i="32"/>
  <c r="I1698" i="23" s="1"/>
  <c r="I1697" i="23"/>
  <c r="G1493" i="32"/>
  <c r="I1696" i="23" s="1"/>
  <c r="G642" i="32"/>
  <c r="I1695" i="23"/>
  <c r="G1486" i="32"/>
  <c r="I1694" i="23" s="1"/>
  <c r="G265" i="32"/>
  <c r="I1693" i="23" s="1"/>
  <c r="G275" i="32"/>
  <c r="I1692" i="23" s="1"/>
  <c r="G557" i="32"/>
  <c r="I1691" i="23" s="1"/>
  <c r="G398" i="32"/>
  <c r="I1690" i="23" s="1"/>
  <c r="G420" i="32"/>
  <c r="H420" i="32" s="1"/>
  <c r="G1057" i="32"/>
  <c r="I1688" i="23" s="1"/>
  <c r="G1301" i="32"/>
  <c r="I1687" i="23" s="1"/>
  <c r="I1686" i="23"/>
  <c r="G552" i="32"/>
  <c r="I1685" i="23" s="1"/>
  <c r="G763" i="32"/>
  <c r="I1684" i="23" s="1"/>
  <c r="G978" i="32"/>
  <c r="I1683" i="23" s="1"/>
  <c r="G908" i="32"/>
  <c r="I1682" i="23" s="1"/>
  <c r="G49" i="32"/>
  <c r="I1681" i="23" s="1"/>
  <c r="G1214" i="32"/>
  <c r="I1680" i="23" s="1"/>
  <c r="G75" i="32"/>
  <c r="I1679" i="23" s="1"/>
  <c r="G543" i="32"/>
  <c r="I1678" i="23" s="1"/>
  <c r="G1171" i="32"/>
  <c r="I1677" i="23" s="1"/>
  <c r="G23" i="32"/>
  <c r="I1676" i="23" s="1"/>
  <c r="I1675" i="23"/>
  <c r="G507" i="32"/>
  <c r="I1674" i="23" s="1"/>
  <c r="G1252" i="32"/>
  <c r="I1673" i="23" s="1"/>
  <c r="G990" i="32"/>
  <c r="I1672" i="23" s="1"/>
  <c r="G979" i="32"/>
  <c r="I1671" i="23" s="1"/>
  <c r="G48" i="32"/>
  <c r="I1670" i="23" s="1"/>
  <c r="G1266" i="32"/>
  <c r="I1669" i="23" s="1"/>
  <c r="G1350" i="32"/>
  <c r="I1668" i="23" s="1"/>
  <c r="G443" i="32"/>
  <c r="I1667" i="23" s="1"/>
  <c r="G1312" i="32"/>
  <c r="I1666" i="23" s="1"/>
  <c r="G1477" i="32"/>
  <c r="I1665" i="23" s="1"/>
  <c r="G139" i="32"/>
  <c r="I1664" i="23" s="1"/>
  <c r="G672" i="32"/>
  <c r="I1663" i="23" s="1"/>
  <c r="I1662" i="23"/>
  <c r="G1205" i="32"/>
  <c r="I1661" i="23" s="1"/>
  <c r="G520" i="32"/>
  <c r="I1660" i="23" s="1"/>
  <c r="G338" i="32"/>
  <c r="I1659" i="23" s="1"/>
  <c r="G399" i="32"/>
  <c r="I1658" i="23" s="1"/>
  <c r="G726" i="32"/>
  <c r="I1657" i="23" s="1"/>
  <c r="G712" i="32"/>
  <c r="I1656" i="23" s="1"/>
  <c r="G955" i="32"/>
  <c r="I1655" i="23" s="1"/>
  <c r="G818" i="32"/>
  <c r="I1654" i="23" s="1"/>
  <c r="G629" i="32"/>
  <c r="I1653" i="23" s="1"/>
  <c r="G386" i="32"/>
  <c r="I1652" i="23" s="1"/>
  <c r="G905" i="32"/>
  <c r="I1651" i="23" s="1"/>
  <c r="G1549" i="32"/>
  <c r="I1650" i="23" s="1"/>
  <c r="G1363" i="32"/>
  <c r="I1649" i="23" s="1"/>
  <c r="I1648" i="23"/>
  <c r="G178" i="32"/>
  <c r="I1647" i="23" s="1"/>
  <c r="G434" i="32"/>
  <c r="I1646" i="23" s="1"/>
  <c r="G675" i="32"/>
  <c r="I1645" i="23" s="1"/>
  <c r="I1644" i="23"/>
  <c r="G1504" i="32"/>
  <c r="I1643" i="23" s="1"/>
  <c r="G227" i="32"/>
  <c r="I1642" i="23" s="1"/>
  <c r="I1641" i="23"/>
  <c r="G324" i="32"/>
  <c r="I1640" i="23" s="1"/>
  <c r="G1497" i="32"/>
  <c r="I1639" i="23" s="1"/>
  <c r="G277" i="32"/>
  <c r="I1638" i="23" s="1"/>
  <c r="G1127" i="32"/>
  <c r="I1637" i="23" s="1"/>
  <c r="G1168" i="32"/>
  <c r="I1636" i="23" s="1"/>
  <c r="I1635" i="23"/>
  <c r="G1191" i="32"/>
  <c r="I1634" i="23" s="1"/>
  <c r="G1337" i="32"/>
  <c r="I1633" i="23" s="1"/>
  <c r="I1632" i="23"/>
  <c r="I1631" i="23"/>
  <c r="G829" i="32"/>
  <c r="I1630" i="23" s="1"/>
  <c r="I1628" i="23"/>
  <c r="I1627" i="23"/>
  <c r="G895" i="32"/>
  <c r="I1626" i="23" s="1"/>
  <c r="I1625" i="23"/>
  <c r="G660" i="32"/>
  <c r="I1624" i="23" s="1"/>
  <c r="G688" i="32"/>
  <c r="I1623" i="23" s="1"/>
  <c r="G682" i="32"/>
  <c r="I1622" i="23" s="1"/>
  <c r="G58" i="32"/>
  <c r="I1621" i="23" s="1"/>
  <c r="G518" i="32"/>
  <c r="I1620" i="23" s="1"/>
  <c r="G944" i="32"/>
  <c r="I1619" i="23" s="1"/>
  <c r="G969" i="32"/>
  <c r="I1618" i="23" s="1"/>
  <c r="G593" i="32"/>
  <c r="I1617" i="23" s="1"/>
  <c r="I1616" i="23"/>
  <c r="G973" i="32"/>
  <c r="I1615" i="23" s="1"/>
  <c r="G217" i="32"/>
  <c r="I1614" i="23" s="1"/>
  <c r="G1056" i="32"/>
  <c r="I1613" i="23" s="1"/>
  <c r="G1114" i="32"/>
  <c r="I1612" i="23" s="1"/>
  <c r="G1567" i="32"/>
  <c r="I1611" i="23" s="1"/>
  <c r="G715" i="32"/>
  <c r="I1610" i="23" s="1"/>
  <c r="I1609" i="23"/>
  <c r="G737" i="32"/>
  <c r="I1608" i="23" s="1"/>
  <c r="G459" i="32"/>
  <c r="I1607" i="23" s="1"/>
  <c r="G1492" i="32"/>
  <c r="I1606" i="23" s="1"/>
  <c r="G1150" i="32"/>
  <c r="I1605" i="23" s="1"/>
  <c r="G1283" i="32"/>
  <c r="I1604" i="23" s="1"/>
  <c r="I1603" i="23"/>
  <c r="G1212" i="32"/>
  <c r="I1602" i="23" s="1"/>
  <c r="G1210" i="32"/>
  <c r="I1601" i="23" s="1"/>
  <c r="G37" i="32"/>
  <c r="I1600" i="23" s="1"/>
  <c r="G146" i="32"/>
  <c r="I1599" i="23" s="1"/>
  <c r="G1513" i="32"/>
  <c r="I1598" i="23" s="1"/>
  <c r="G313" i="32"/>
  <c r="I1597" i="23" s="1"/>
  <c r="G148" i="32"/>
  <c r="I1596" i="23" s="1"/>
  <c r="G1076" i="32"/>
  <c r="I1595" i="23" s="1"/>
  <c r="G1084" i="32"/>
  <c r="I1594" i="23" s="1"/>
  <c r="G1083" i="32"/>
  <c r="I1593" i="23" s="1"/>
  <c r="G1047" i="32"/>
  <c r="I1592" i="23" s="1"/>
  <c r="G1077" i="32"/>
  <c r="I1591" i="23" s="1"/>
  <c r="G862" i="32"/>
  <c r="I1590" i="23" s="1"/>
  <c r="G1227" i="32"/>
  <c r="I1589" i="23" s="1"/>
  <c r="G713" i="32"/>
  <c r="I1588" i="23" s="1"/>
  <c r="G397" i="32"/>
  <c r="I1587" i="23" s="1"/>
  <c r="G531" i="32"/>
  <c r="I1586" i="23" s="1"/>
  <c r="I1585" i="23"/>
  <c r="I1584" i="23"/>
  <c r="I1583" i="23"/>
  <c r="G427" i="32"/>
  <c r="I1582" i="23" s="1"/>
  <c r="G1169" i="32"/>
  <c r="I1581" i="23" s="1"/>
  <c r="G458" i="32"/>
  <c r="I1580" i="23" s="1"/>
  <c r="G290" i="32"/>
  <c r="I1579" i="23" s="1"/>
  <c r="G1566" i="32"/>
  <c r="I1578" i="23" s="1"/>
  <c r="I1577" i="23"/>
  <c r="G617" i="32"/>
  <c r="I1576" i="23" s="1"/>
  <c r="I1575" i="23"/>
  <c r="G1255" i="32"/>
  <c r="I1574" i="23" s="1"/>
  <c r="G377" i="32"/>
  <c r="I1573" i="23" s="1"/>
  <c r="I1572" i="23"/>
  <c r="G816" i="32"/>
  <c r="I1571" i="23" s="1"/>
  <c r="G542" i="32"/>
  <c r="I1570" i="23" s="1"/>
  <c r="G1397" i="32"/>
  <c r="I1569" i="23" s="1"/>
  <c r="G1357" i="32"/>
  <c r="I1568" i="23" s="1"/>
  <c r="G76" i="32"/>
  <c r="I1567" i="23" s="1"/>
  <c r="G1070" i="32"/>
  <c r="I1566" i="23" s="1"/>
  <c r="I1565" i="23"/>
  <c r="G1151" i="32"/>
  <c r="I1564" i="23" s="1"/>
  <c r="G645" i="32"/>
  <c r="I1563" i="23" s="1"/>
  <c r="G56" i="32"/>
  <c r="I1562" i="23" s="1"/>
  <c r="G649" i="32"/>
  <c r="I1561" i="23" s="1"/>
  <c r="G242" i="32"/>
  <c r="I1560" i="23" s="1"/>
  <c r="G714" i="32"/>
  <c r="I1559" i="23" s="1"/>
  <c r="I1558" i="23"/>
  <c r="I1557" i="23"/>
  <c r="G1264" i="32"/>
  <c r="I1556" i="23" s="1"/>
  <c r="G1176" i="32"/>
  <c r="I1555" i="23" s="1"/>
  <c r="G1177" i="32"/>
  <c r="I1554" i="23" s="1"/>
  <c r="G271" i="32"/>
  <c r="I1553" i="23" s="1"/>
  <c r="G1356" i="32"/>
  <c r="I1552" i="23" s="1"/>
  <c r="I1551" i="23"/>
  <c r="G1364" i="32"/>
  <c r="I1550" i="23" s="1"/>
  <c r="G1542" i="32"/>
  <c r="I1549" i="23" s="1"/>
  <c r="G358" i="32"/>
  <c r="I1548" i="23" s="1"/>
  <c r="G592" i="32"/>
  <c r="I1547" i="23" s="1"/>
  <c r="G621" i="32"/>
  <c r="I1546" i="23" s="1"/>
  <c r="G1213" i="32"/>
  <c r="I1545" i="23" s="1"/>
  <c r="G310" i="32"/>
  <c r="I1544" i="23" s="1"/>
  <c r="G802" i="32"/>
  <c r="I1543" i="23" s="1"/>
  <c r="G533" i="32"/>
  <c r="I1542" i="23" s="1"/>
  <c r="I1541" i="23"/>
  <c r="G1078" i="32"/>
  <c r="I1540" i="23" s="1"/>
  <c r="G1090" i="32"/>
  <c r="I1539" i="23" s="1"/>
  <c r="G1138" i="32"/>
  <c r="I1538" i="23" s="1"/>
  <c r="G1159" i="32"/>
  <c r="I1537" i="23" s="1"/>
  <c r="I1536" i="23"/>
  <c r="G262" i="32"/>
  <c r="I1535" i="23" s="1"/>
  <c r="G439" i="32"/>
  <c r="I1534" i="23" s="1"/>
  <c r="G558" i="32"/>
  <c r="I1533" i="23" s="1"/>
  <c r="I1532" i="23"/>
  <c r="I1531" i="23"/>
  <c r="G1551" i="32"/>
  <c r="I1530" i="23" s="1"/>
  <c r="G680" i="32"/>
  <c r="I1529" i="23" s="1"/>
  <c r="G724" i="32"/>
  <c r="I1528" i="23" s="1"/>
  <c r="G181" i="32"/>
  <c r="I1527" i="23" s="1"/>
  <c r="G36" i="32"/>
  <c r="I1526" i="23" s="1"/>
  <c r="G170" i="32"/>
  <c r="I1525" i="23" s="1"/>
  <c r="G1055" i="32"/>
  <c r="I1524" i="23" s="1"/>
  <c r="G13" i="32"/>
  <c r="I1523" i="23" s="1"/>
  <c r="G1538" i="32"/>
  <c r="I1522" i="23" s="1"/>
  <c r="G903" i="32"/>
  <c r="G794" i="32"/>
  <c r="I1520" i="23" s="1"/>
  <c r="I1519" i="23"/>
  <c r="G1001" i="32"/>
  <c r="I1518" i="23" s="1"/>
  <c r="G1297" i="32"/>
  <c r="I1517" i="23" s="1"/>
  <c r="G1503" i="32"/>
  <c r="I1516" i="23" s="1"/>
  <c r="G1287" i="32"/>
  <c r="I1515" i="23" s="1"/>
  <c r="G274" i="32"/>
  <c r="I1514" i="23" s="1"/>
  <c r="G460" i="32"/>
  <c r="G811" i="32"/>
  <c r="I1512" i="23" s="1"/>
  <c r="G530" i="32"/>
  <c r="I1511" i="23" s="1"/>
  <c r="G416" i="32"/>
  <c r="I1510" i="23" s="1"/>
  <c r="I1509" i="23"/>
  <c r="G86" i="32"/>
  <c r="I1508" i="23" s="1"/>
  <c r="G806" i="32"/>
  <c r="I1507" i="23" s="1"/>
  <c r="G748" i="32"/>
  <c r="I1506" i="23" s="1"/>
  <c r="G780" i="32"/>
  <c r="I1505" i="23" s="1"/>
  <c r="G770" i="32"/>
  <c r="I1504" i="23" s="1"/>
  <c r="G1289" i="32"/>
  <c r="I1503" i="23" s="1"/>
  <c r="G438" i="32"/>
  <c r="I1502" i="23" s="1"/>
  <c r="I1501" i="23"/>
  <c r="G1069" i="32"/>
  <c r="I1500" i="23" s="1"/>
  <c r="G1125" i="32"/>
  <c r="I1499" i="23" s="1"/>
  <c r="G1009" i="32"/>
  <c r="I1498" i="23" s="1"/>
  <c r="G1015" i="32"/>
  <c r="G1209" i="32"/>
  <c r="I1496" i="23" s="1"/>
  <c r="G1530" i="32"/>
  <c r="I1495" i="23" s="1"/>
  <c r="G771" i="32"/>
  <c r="I1494" i="23" s="1"/>
  <c r="I1493" i="23"/>
  <c r="I1492" i="23"/>
  <c r="G138" i="32"/>
  <c r="I1491" i="23" s="1"/>
  <c r="G273" i="32"/>
  <c r="I1490" i="23" s="1"/>
  <c r="G286" i="32"/>
  <c r="I1489" i="23" s="1"/>
  <c r="G1160" i="32"/>
  <c r="I1488" i="23" s="1"/>
  <c r="G608" i="32"/>
  <c r="I1487" i="23" s="1"/>
  <c r="G839" i="32"/>
  <c r="I1486" i="23" s="1"/>
  <c r="G851" i="32"/>
  <c r="I1485" i="23" s="1"/>
  <c r="G636" i="32"/>
  <c r="I1484" i="23" s="1"/>
  <c r="G463" i="32"/>
  <c r="I1483" i="23" s="1"/>
  <c r="I1482" i="23"/>
  <c r="G1431" i="32"/>
  <c r="I1481" i="23" s="1"/>
  <c r="G1560" i="32"/>
  <c r="I1480" i="23" s="1"/>
  <c r="G1527" i="32"/>
  <c r="I1479" i="23" s="1"/>
  <c r="G1290" i="32"/>
  <c r="I1478" i="23" s="1"/>
  <c r="G266" i="32"/>
  <c r="I1477" i="23" s="1"/>
  <c r="G830" i="32"/>
  <c r="I1476" i="23" s="1"/>
  <c r="G462" i="32"/>
  <c r="I1475" i="23" s="1"/>
  <c r="G639" i="32"/>
  <c r="I1474" i="23" s="1"/>
  <c r="G1217" i="32"/>
  <c r="I1473" i="23" s="1"/>
  <c r="G1216" i="32"/>
  <c r="I1472" i="23" s="1"/>
  <c r="G220" i="32"/>
  <c r="I1471" i="23" s="1"/>
  <c r="G98" i="32"/>
  <c r="I1470" i="23" s="1"/>
  <c r="G861" i="32"/>
  <c r="G206" i="32"/>
  <c r="I1468" i="23" s="1"/>
  <c r="G204" i="32"/>
  <c r="I1467" i="23" s="1"/>
  <c r="I1466" i="23"/>
  <c r="G1494" i="32"/>
  <c r="I1465" i="23" s="1"/>
  <c r="G396" i="32"/>
  <c r="I1464" i="23" s="1"/>
  <c r="I1463" i="23"/>
  <c r="G1147" i="32"/>
  <c r="I1462" i="23" s="1"/>
  <c r="G1197" i="32"/>
  <c r="I1461" i="23" s="1"/>
  <c r="I1460" i="23"/>
  <c r="G804" i="32"/>
  <c r="I1459" i="23" s="1"/>
  <c r="G779" i="32"/>
  <c r="I1458" i="23" s="1"/>
  <c r="I1457" i="23"/>
  <c r="G795" i="32"/>
  <c r="I1456" i="23" s="1"/>
  <c r="G240" i="32"/>
  <c r="I1455" i="23" s="1"/>
  <c r="I1454" i="23"/>
  <c r="G1308" i="32"/>
  <c r="I1453" i="23" s="1"/>
  <c r="G1175" i="32"/>
  <c r="I1452" i="23" s="1"/>
  <c r="G1226" i="32"/>
  <c r="I1451" i="23" s="1"/>
  <c r="I1450" i="23"/>
  <c r="G497" i="32"/>
  <c r="I1449" i="23" s="1"/>
  <c r="I1448" i="23"/>
  <c r="I1447" i="23"/>
  <c r="I1446" i="23"/>
  <c r="G1116" i="32"/>
  <c r="I1445" i="23" s="1"/>
  <c r="G1089" i="32"/>
  <c r="I1444" i="23" s="1"/>
  <c r="G1348" i="32"/>
  <c r="I1443" i="23" s="1"/>
  <c r="G464" i="32"/>
  <c r="I1442" i="23" s="1"/>
  <c r="G589" i="32"/>
  <c r="I1441" i="23" s="1"/>
  <c r="G11" i="32"/>
  <c r="I1440" i="23" s="1"/>
  <c r="G929" i="32"/>
  <c r="I1439" i="23" s="1"/>
  <c r="G109" i="32"/>
  <c r="I1438" i="23" s="1"/>
  <c r="G57" i="32"/>
  <c r="I1437" i="23" s="1"/>
  <c r="G590" i="32"/>
  <c r="I1436" i="23" s="1"/>
  <c r="G532" i="32"/>
  <c r="I1435" i="23" s="1"/>
  <c r="G297" i="32"/>
  <c r="I1434" i="23" s="1"/>
  <c r="G1563" i="32"/>
  <c r="I1433" i="23" s="1"/>
  <c r="G1479" i="32"/>
  <c r="I1432" i="23" s="1"/>
  <c r="G1215" i="32"/>
  <c r="I1431" i="23" s="1"/>
  <c r="G1323" i="32"/>
  <c r="I1430" i="23"/>
  <c r="I1429" i="23"/>
  <c r="G1346" i="32"/>
  <c r="I1428" i="23" s="1"/>
  <c r="G306" i="32"/>
  <c r="I1427" i="23" s="1"/>
  <c r="G414" i="32"/>
  <c r="G195" i="32"/>
  <c r="I1425" i="23" s="1"/>
  <c r="G276" i="32"/>
  <c r="I1424" i="23" s="1"/>
  <c r="G1203" i="32"/>
  <c r="I1423" i="23"/>
  <c r="G1514" i="32"/>
  <c r="I1422" i="23" s="1"/>
  <c r="G704" i="32"/>
  <c r="I1421" i="23" s="1"/>
  <c r="G1499" i="32"/>
  <c r="I1420" i="23" s="1"/>
  <c r="G838" i="32"/>
  <c r="I1419" i="23" s="1"/>
  <c r="G782" i="32"/>
  <c r="I1418" i="23" s="1"/>
  <c r="G1511" i="32"/>
  <c r="I1417" i="23" s="1"/>
  <c r="G646" i="32"/>
  <c r="I1416" i="23" s="1"/>
  <c r="I1415" i="23"/>
  <c r="G805" i="32"/>
  <c r="I1414" i="23" s="1"/>
  <c r="I1413" i="23"/>
  <c r="G1463" i="32"/>
  <c r="I1412" i="23" s="1"/>
  <c r="G1359" i="32"/>
  <c r="G1433" i="32"/>
  <c r="I1410" i="23" s="1"/>
  <c r="I1409" i="23"/>
  <c r="G1148" i="32"/>
  <c r="I1408" i="23" s="1"/>
  <c r="G121" i="32"/>
  <c r="I1407" i="23" s="1"/>
  <c r="G1199" i="32"/>
  <c r="I1406" i="23" s="1"/>
  <c r="G1222" i="32"/>
  <c r="I1405" i="23" s="1"/>
  <c r="G122" i="32"/>
  <c r="I1404" i="23" s="1"/>
  <c r="G461" i="32"/>
  <c r="I1403" i="23" s="1"/>
  <c r="I1402" i="23"/>
  <c r="G1072" i="32"/>
  <c r="I1401" i="23" s="1"/>
  <c r="G477" i="32"/>
  <c r="I1400" i="23" s="1"/>
  <c r="G1038" i="32"/>
  <c r="I1399" i="23" s="1"/>
  <c r="G758" i="32"/>
  <c r="G784" i="32"/>
  <c r="I1397" i="23"/>
  <c r="G1455" i="32"/>
  <c r="I1396" i="23" s="1"/>
  <c r="G1535" i="32"/>
  <c r="I1395" i="23" s="1"/>
  <c r="G1381" i="32"/>
  <c r="I1394" i="23" s="1"/>
  <c r="I1393" i="23"/>
  <c r="G587" i="32"/>
  <c r="I1392" i="23" s="1"/>
  <c r="G526" i="32"/>
  <c r="I1391" i="23" s="1"/>
  <c r="G1000" i="32"/>
  <c r="I1390" i="23" s="1"/>
  <c r="G194" i="32"/>
  <c r="I1389" i="23" s="1"/>
  <c r="G1473" i="32"/>
  <c r="I1388" i="23" s="1"/>
  <c r="G433" i="32"/>
  <c r="I1387" i="23" s="1"/>
  <c r="G883" i="32"/>
  <c r="I1386" i="23" s="1"/>
  <c r="G407" i="32"/>
  <c r="I1385" i="23" s="1"/>
  <c r="G586" i="32"/>
  <c r="I1384" i="23" s="1"/>
  <c r="G1223" i="32"/>
  <c r="I1383" i="23" s="1"/>
  <c r="G648" i="32"/>
  <c r="I1382" i="23" s="1"/>
  <c r="G904" i="32"/>
  <c r="I1381" i="23" s="1"/>
  <c r="I1380" i="23"/>
  <c r="G1324" i="32"/>
  <c r="I1379" i="23" s="1"/>
  <c r="G1361" i="32"/>
  <c r="I1378" i="23" s="1"/>
  <c r="G1336" i="32"/>
  <c r="G1378" i="32"/>
  <c r="I1376" i="23" s="1"/>
  <c r="G901" i="32"/>
  <c r="I1375" i="23" s="1"/>
  <c r="I1374" i="23"/>
  <c r="G175" i="32"/>
  <c r="I1373" i="23" s="1"/>
  <c r="G738" i="32"/>
  <c r="I1372" i="23" s="1"/>
  <c r="I1371" i="23"/>
  <c r="G777" i="32"/>
  <c r="I1370" i="23" s="1"/>
  <c r="G7" i="32"/>
  <c r="I1369" i="23" s="1"/>
  <c r="I1368" i="23"/>
  <c r="G1383" i="32"/>
  <c r="I1367" i="23" s="1"/>
  <c r="G1515" i="32"/>
  <c r="I1366" i="23" s="1"/>
  <c r="I1365" i="23"/>
  <c r="G975" i="32"/>
  <c r="I1364" i="23" s="1"/>
  <c r="I1363" i="23"/>
  <c r="G1046" i="32"/>
  <c r="I1362" i="23" s="1"/>
  <c r="G873" i="32"/>
  <c r="I1361" i="23" s="1"/>
  <c r="I1360" i="23"/>
  <c r="G998" i="32"/>
  <c r="I1359" i="23"/>
  <c r="G997" i="32"/>
  <c r="I1358" i="23" s="1"/>
  <c r="G1349" i="32"/>
  <c r="I1356" i="23" s="1"/>
  <c r="G225" i="32"/>
  <c r="I1355" i="23" s="1"/>
  <c r="G280" i="32"/>
  <c r="I1354" i="23" s="1"/>
  <c r="G356" i="32"/>
  <c r="I1353" i="23" s="1"/>
  <c r="G140" i="32"/>
  <c r="I1352" i="23" s="1"/>
  <c r="I1351" i="23"/>
  <c r="I1350" i="23"/>
  <c r="G1321" i="32"/>
  <c r="I1349" i="23" s="1"/>
  <c r="G1204" i="32"/>
  <c r="I1348" i="23" s="1"/>
  <c r="I1347" i="23"/>
  <c r="G638" i="32"/>
  <c r="I1346" i="23" s="1"/>
  <c r="G772" i="32"/>
  <c r="I1345" i="23" s="1"/>
  <c r="G1490" i="32"/>
  <c r="G1026" i="32"/>
  <c r="I1343" i="23" s="1"/>
  <c r="I1342" i="23"/>
  <c r="G1161" i="32"/>
  <c r="I1341" i="23" s="1"/>
  <c r="G327" i="32"/>
  <c r="I1340" i="23" s="1"/>
  <c r="G409" i="32"/>
  <c r="I1339" i="23" s="1"/>
  <c r="G378" i="32"/>
  <c r="I1338" i="23" s="1"/>
  <c r="G130" i="32"/>
  <c r="I1337" i="23" s="1"/>
  <c r="G179" i="32"/>
  <c r="I1336" i="23" s="1"/>
  <c r="G970" i="32"/>
  <c r="I1335" i="23" s="1"/>
  <c r="G1539" i="32"/>
  <c r="I1334" i="23" s="1"/>
  <c r="G859" i="32"/>
  <c r="I1333" i="23" s="1"/>
  <c r="I1332" i="23"/>
  <c r="G547" i="32"/>
  <c r="I1331" i="23" s="1"/>
  <c r="G1474" i="32"/>
  <c r="I1330" i="23" s="1"/>
  <c r="G1376" i="32"/>
  <c r="I1329" i="23" s="1"/>
  <c r="G1402" i="32"/>
  <c r="I1328" i="23" s="1"/>
  <c r="I1327" i="23"/>
  <c r="G245" i="32"/>
  <c r="I1326" i="23" s="1"/>
  <c r="G953" i="32"/>
  <c r="I1325" i="23" s="1"/>
  <c r="G1035" i="32"/>
  <c r="I1324" i="23" s="1"/>
  <c r="G1167" i="32"/>
  <c r="I1323" i="23" s="1"/>
  <c r="G828" i="32"/>
  <c r="G653" i="32"/>
  <c r="I1321" i="23" s="1"/>
  <c r="I1320" i="23"/>
  <c r="G495" i="32"/>
  <c r="I1319" i="23" s="1"/>
  <c r="G232" i="32"/>
  <c r="I1318" i="23" s="1"/>
  <c r="G413" i="32"/>
  <c r="I1317" i="23" s="1"/>
  <c r="G989" i="32"/>
  <c r="I1316" i="23" s="1"/>
  <c r="I1315" i="23"/>
  <c r="I1314" i="23"/>
  <c r="I1313" i="23"/>
  <c r="G1326" i="32"/>
  <c r="I1312" i="23" s="1"/>
  <c r="G549" i="32"/>
  <c r="I1311" i="23" s="1"/>
  <c r="G285" i="32"/>
  <c r="I1310" i="23" s="1"/>
  <c r="G305" i="32"/>
  <c r="I1309" i="23" s="1"/>
  <c r="G193" i="32"/>
  <c r="I1308" i="23" s="1"/>
  <c r="G659" i="32"/>
  <c r="I1307" i="23" s="1"/>
  <c r="G197" i="32"/>
  <c r="I1306" i="23" s="1"/>
  <c r="I1305" i="23"/>
  <c r="G620" i="32"/>
  <c r="I1304" i="23" s="1"/>
  <c r="G1460" i="32"/>
  <c r="I1303" i="23" s="1"/>
  <c r="G907" i="32"/>
  <c r="I1302" i="23" s="1"/>
  <c r="G1028" i="32"/>
  <c r="I1301" i="23" s="1"/>
  <c r="G579" i="32"/>
  <c r="I1300" i="23" s="1"/>
  <c r="G658" i="32"/>
  <c r="I1299" i="23" s="1"/>
  <c r="G67" i="32"/>
  <c r="I1298" i="23" s="1"/>
  <c r="G66" i="32"/>
  <c r="I1297" i="23" s="1"/>
  <c r="G1002" i="32"/>
  <c r="I1296" i="23" s="1"/>
  <c r="G655" i="32"/>
  <c r="I1295" i="23" s="1"/>
  <c r="G972" i="32"/>
  <c r="I1294" i="23" s="1"/>
  <c r="G814" i="32"/>
  <c r="I1293" i="23" s="1"/>
  <c r="I1292" i="23"/>
  <c r="G381" i="32"/>
  <c r="I1291" i="23" s="1"/>
  <c r="G44" i="32"/>
  <c r="I1290" i="23" s="1"/>
  <c r="G1529" i="32"/>
  <c r="I1289" i="23" s="1"/>
  <c r="G234" i="32"/>
  <c r="I1288" i="23" s="1"/>
  <c r="G412" i="32"/>
  <c r="I1287" i="23" s="1"/>
  <c r="G1500" i="32"/>
  <c r="I1286" i="23" s="1"/>
  <c r="G894" i="32"/>
  <c r="I1285" i="23" s="1"/>
  <c r="G860" i="32"/>
  <c r="I1284" i="23" s="1"/>
  <c r="G676" i="32"/>
  <c r="I1283" i="23" s="1"/>
  <c r="G1225" i="32"/>
  <c r="I1282" i="23" s="1"/>
  <c r="G968" i="32"/>
  <c r="I1281" i="23" s="1"/>
  <c r="G668" i="32"/>
  <c r="I1280" i="23" s="1"/>
  <c r="G6" i="32"/>
  <c r="I1279" i="23" s="1"/>
  <c r="G1327" i="32"/>
  <c r="I1278" i="23" s="1"/>
  <c r="G499" i="32"/>
  <c r="I1277" i="23" s="1"/>
  <c r="G1158" i="32"/>
  <c r="I1276" i="23" s="1"/>
  <c r="G393" i="32"/>
  <c r="I1275" i="23" s="1"/>
  <c r="G164" i="32"/>
  <c r="I1274" i="23" s="1"/>
  <c r="G1298" i="32"/>
  <c r="I1273" i="23" s="1"/>
  <c r="G1276" i="32"/>
  <c r="I1272" i="23" s="1"/>
  <c r="G1395" i="32"/>
  <c r="I1271" i="23" s="1"/>
  <c r="G1412" i="32"/>
  <c r="I1270" i="23" s="1"/>
  <c r="G118" i="32"/>
  <c r="I1269" i="23" s="1"/>
  <c r="I1268" i="23"/>
  <c r="G1300" i="32"/>
  <c r="I1267" i="23" s="1"/>
  <c r="I1266" i="23"/>
  <c r="G1438" i="32"/>
  <c r="I1265" i="23" s="1"/>
  <c r="G940" i="32"/>
  <c r="I1264" i="23" s="1"/>
  <c r="G1282" i="32"/>
  <c r="I1263" i="23" s="1"/>
  <c r="G12" i="32"/>
  <c r="I1262" i="23" s="1"/>
  <c r="G1110" i="32"/>
  <c r="I1261" i="23" s="1"/>
  <c r="G735" i="32"/>
  <c r="I1260" i="23"/>
  <c r="I1259" i="23"/>
  <c r="I1258" i="23"/>
  <c r="I1257" i="23"/>
  <c r="G513" i="32"/>
  <c r="I1256" i="23" s="1"/>
  <c r="G604" i="32"/>
  <c r="I1255" i="23" s="1"/>
  <c r="G1550" i="32"/>
  <c r="I1254" i="23" s="1"/>
  <c r="I1253" i="23"/>
  <c r="G708" i="32"/>
  <c r="I1252" i="23" s="1"/>
  <c r="G938" i="32"/>
  <c r="I1251" i="23" s="1"/>
  <c r="G70" i="32"/>
  <c r="I1250" i="23" s="1"/>
  <c r="G628" i="32"/>
  <c r="I1249" i="23" s="1"/>
  <c r="I1248" i="23"/>
  <c r="G33" i="32"/>
  <c r="I1247" i="23" s="1"/>
  <c r="I1246" i="23"/>
  <c r="G889" i="32"/>
  <c r="I1245" i="23" s="1"/>
  <c r="G1345" i="32"/>
  <c r="I1244" i="23" s="1"/>
  <c r="G1405" i="32"/>
  <c r="I1243" i="23"/>
  <c r="G1011" i="32"/>
  <c r="I1242" i="23" s="1"/>
  <c r="G72" i="32"/>
  <c r="I1241" i="23" s="1"/>
  <c r="I1240" i="23"/>
  <c r="G68" i="32"/>
  <c r="I1239" i="23" s="1"/>
  <c r="G22" i="32"/>
  <c r="I1238" i="23" s="1"/>
  <c r="G942" i="32"/>
  <c r="I1237" i="23" s="1"/>
  <c r="G1012" i="32"/>
  <c r="I1236" i="23" s="1"/>
  <c r="G837" i="32"/>
  <c r="I1235" i="23" s="1"/>
  <c r="G187" i="32"/>
  <c r="I1234" i="23" s="1"/>
  <c r="I1233" i="23"/>
  <c r="G34" i="32"/>
  <c r="I1232" i="23" s="1"/>
  <c r="G382" i="32"/>
  <c r="I1231" i="23" s="1"/>
  <c r="G570" i="32"/>
  <c r="I1230" i="23" s="1"/>
  <c r="G1325" i="32"/>
  <c r="I1229" i="23" s="1"/>
  <c r="G1088" i="32"/>
  <c r="I1228" i="23" s="1"/>
  <c r="I1227" i="23"/>
  <c r="G1445" i="32"/>
  <c r="I1225" i="23"/>
  <c r="G1250" i="32"/>
  <c r="I1224" i="23" s="1"/>
  <c r="I1223" i="23"/>
  <c r="G588" i="32"/>
  <c r="I1222" i="23" s="1"/>
  <c r="G840" i="32"/>
  <c r="I1221" i="23" s="1"/>
  <c r="G185" i="32"/>
  <c r="I1220" i="23" s="1"/>
  <c r="G154" i="32"/>
  <c r="I1219" i="23" s="1"/>
  <c r="G166" i="32"/>
  <c r="I1218" i="23" s="1"/>
  <c r="G1243" i="32"/>
  <c r="I1217" i="23" s="1"/>
  <c r="G55" i="32"/>
  <c r="I1216" i="23" s="1"/>
  <c r="G203" i="32"/>
  <c r="I1215" i="23" s="1"/>
  <c r="G1519" i="32"/>
  <c r="I1214" i="23" s="1"/>
  <c r="G241" i="32"/>
  <c r="I1213" i="23" s="1"/>
  <c r="G243" i="32"/>
  <c r="I1212" i="23" s="1"/>
  <c r="G1132" i="32"/>
  <c r="I1211" i="23" s="1"/>
  <c r="G527" i="32"/>
  <c r="I1210" i="23" s="1"/>
  <c r="G918" i="32"/>
  <c r="I1209" i="23" s="1"/>
  <c r="G952" i="32"/>
  <c r="I1208" i="23" s="1"/>
  <c r="G887" i="32"/>
  <c r="H887" i="32" s="1"/>
  <c r="G1393" i="32"/>
  <c r="I1206" i="23" s="1"/>
  <c r="G1429" i="32"/>
  <c r="I1205" i="23" s="1"/>
  <c r="G698" i="32"/>
  <c r="I1204" i="23" s="1"/>
  <c r="G1540" i="32"/>
  <c r="I1203" i="23" s="1"/>
  <c r="G899" i="32"/>
  <c r="I1202" i="23" s="1"/>
  <c r="G917" i="32"/>
  <c r="I1201" i="23" s="1"/>
  <c r="G348" i="32"/>
  <c r="I1200" i="23" s="1"/>
  <c r="G734" i="32"/>
  <c r="I1199" i="23" s="1"/>
  <c r="I1198" i="23"/>
  <c r="G807" i="32"/>
  <c r="I1197" i="23" s="1"/>
  <c r="G891" i="32"/>
  <c r="I1196" i="23" s="1"/>
  <c r="G1115" i="32"/>
  <c r="I1195" i="23" s="1"/>
  <c r="G1247" i="32"/>
  <c r="G1553" i="32"/>
  <c r="I1193" i="23" s="1"/>
  <c r="I1192" i="23"/>
  <c r="G987" i="32"/>
  <c r="I1191" i="23" s="1"/>
  <c r="G21" i="32"/>
  <c r="I1190" i="23" s="1"/>
  <c r="G71" i="32"/>
  <c r="I1189" i="23" s="1"/>
  <c r="G287" i="32"/>
  <c r="I1188" i="23" s="1"/>
  <c r="G606" i="32"/>
  <c r="I1187" i="23" s="1"/>
  <c r="G1134" i="32"/>
  <c r="G1019" i="32"/>
  <c r="I1185" i="23" s="1"/>
  <c r="G1144" i="32"/>
  <c r="I1184" i="23" s="1"/>
  <c r="G1149" i="32"/>
  <c r="I1183" i="23" s="1"/>
  <c r="G950" i="32"/>
  <c r="I1182" i="23" s="1"/>
  <c r="G524" i="32"/>
  <c r="I1181" i="23" s="1"/>
  <c r="G687" i="32"/>
  <c r="I1180" i="23" s="1"/>
  <c r="G1525" i="32"/>
  <c r="I1179" i="23" s="1"/>
  <c r="I1178" i="23"/>
  <c r="I1177" i="23"/>
  <c r="G711" i="32"/>
  <c r="I1176" i="23" s="1"/>
  <c r="I1175" i="23"/>
  <c r="G1443" i="32"/>
  <c r="G345" i="32"/>
  <c r="I1173" i="23" s="1"/>
  <c r="I1172" i="23"/>
  <c r="G486" i="32"/>
  <c r="I1171" i="23" s="1"/>
  <c r="G475" i="32"/>
  <c r="I1170" i="23" s="1"/>
  <c r="G834" i="32"/>
  <c r="I1169" i="23" s="1"/>
  <c r="G223" i="32"/>
  <c r="I1168" i="23" s="1"/>
  <c r="G1319" i="32"/>
  <c r="I1167" i="23" s="1"/>
  <c r="G1347" i="32"/>
  <c r="I1166" i="23" s="1"/>
  <c r="G1541" i="32"/>
  <c r="I1165" i="23" s="1"/>
  <c r="I1164" i="23"/>
  <c r="I1163" i="23"/>
  <c r="G42" i="32"/>
  <c r="I1162" i="23" s="1"/>
  <c r="G951" i="32"/>
  <c r="I1161" i="23" s="1"/>
  <c r="G1448" i="32"/>
  <c r="I1160" i="23" s="1"/>
  <c r="G1461" i="32"/>
  <c r="I1159" i="23" s="1"/>
  <c r="G133" i="32"/>
  <c r="I1158" i="23" s="1"/>
  <c r="G1476" i="32"/>
  <c r="I1157" i="23" s="1"/>
  <c r="I1156" i="23"/>
  <c r="G1354" i="32"/>
  <c r="I1155" i="23" s="1"/>
  <c r="I1154" i="23"/>
  <c r="I1153" i="23"/>
  <c r="G849" i="32"/>
  <c r="I1152" i="23" s="1"/>
  <c r="G1219" i="32"/>
  <c r="I1151" i="23" s="1"/>
  <c r="G1126" i="32"/>
  <c r="I1150" i="23" s="1"/>
  <c r="G46" i="32"/>
  <c r="I1149" i="23" s="1"/>
  <c r="I1148" i="23"/>
  <c r="G1419" i="32"/>
  <c r="I1147" i="23" s="1"/>
  <c r="G974" i="32"/>
  <c r="I1146" i="23" s="1"/>
  <c r="G920" i="32"/>
  <c r="I1145" i="23" s="1"/>
  <c r="I1144" i="23"/>
  <c r="G295" i="32"/>
  <c r="I1143" i="23" s="1"/>
  <c r="I1142" i="23"/>
  <c r="G566" i="32"/>
  <c r="I1141" i="23"/>
  <c r="G562" i="32"/>
  <c r="I1140" i="23" s="1"/>
  <c r="G137" i="32"/>
  <c r="I1139" i="23" s="1"/>
  <c r="G919" i="32"/>
  <c r="I1138" i="23" s="1"/>
  <c r="G847" i="32"/>
  <c r="I1137" i="23" s="1"/>
  <c r="G1510" i="32"/>
  <c r="I1136" i="23" s="1"/>
  <c r="G657" i="32"/>
  <c r="I1135" i="23" s="1"/>
  <c r="G717" i="32"/>
  <c r="I1134" i="23" s="1"/>
  <c r="G156" i="32"/>
  <c r="I1133" i="23" s="1"/>
  <c r="I1132" i="23"/>
  <c r="I1131" i="23"/>
  <c r="G1163" i="32"/>
  <c r="I1130" i="23" s="1"/>
  <c r="G1164" i="32"/>
  <c r="I1129" i="23" s="1"/>
  <c r="G191" i="32"/>
  <c r="I1128" i="23" s="1"/>
  <c r="G89" i="32"/>
  <c r="I1127" i="23" s="1"/>
  <c r="I1126" i="23"/>
  <c r="G63" i="32"/>
  <c r="I1125" i="23" s="1"/>
  <c r="G523" i="32"/>
  <c r="I1124" i="23" s="1"/>
  <c r="G755" i="32"/>
  <c r="I1123" i="23" s="1"/>
  <c r="G525" i="32"/>
  <c r="I1122" i="23" s="1"/>
  <c r="G789" i="32"/>
  <c r="I1121" i="23" s="1"/>
  <c r="G545" i="32"/>
  <c r="I1120" i="23" s="1"/>
  <c r="G131" i="32"/>
  <c r="I1119" i="23" s="1"/>
  <c r="G756" i="32"/>
  <c r="I1118" i="23" s="1"/>
  <c r="G619" i="32"/>
  <c r="I1117" i="23" s="1"/>
  <c r="G127" i="32"/>
  <c r="I1116" i="23" s="1"/>
  <c r="I1115" i="23"/>
  <c r="G1411" i="32"/>
  <c r="G158" i="32"/>
  <c r="I1112" i="23"/>
  <c r="G992" i="32"/>
  <c r="I1111" i="23" s="1"/>
  <c r="G1341" i="32"/>
  <c r="I1110" i="23" s="1"/>
  <c r="G1370" i="32"/>
  <c r="I1109" i="23" s="1"/>
  <c r="G35" i="32"/>
  <c r="I1108" i="23" s="1"/>
  <c r="G750" i="32"/>
  <c r="I1107" i="23" s="1"/>
  <c r="G803" i="32"/>
  <c r="I1106" i="23" s="1"/>
  <c r="G296" i="32"/>
  <c r="I1105" i="23" s="1"/>
  <c r="G916" i="32"/>
  <c r="I1104" i="23" s="1"/>
  <c r="G1305" i="32"/>
  <c r="I1103" i="23" s="1"/>
  <c r="G1104" i="32"/>
  <c r="I1102" i="23" s="1"/>
  <c r="G117" i="32"/>
  <c r="I1101" i="23" s="1"/>
  <c r="G64" i="32"/>
  <c r="I1100" i="23" s="1"/>
  <c r="G1420" i="32"/>
  <c r="G548" i="32"/>
  <c r="I1098" i="23" s="1"/>
  <c r="G796" i="32"/>
  <c r="I1097" i="23" s="1"/>
  <c r="G192" i="32"/>
  <c r="I1096" i="23" s="1"/>
  <c r="G87" i="32"/>
  <c r="I1095" i="23" s="1"/>
  <c r="G1564" i="32"/>
  <c r="I1094" i="23" s="1"/>
  <c r="I1093" i="23"/>
  <c r="G946" i="32"/>
  <c r="I1092" i="23" s="1"/>
  <c r="G882" i="32"/>
  <c r="I1091" i="23" s="1"/>
  <c r="G201" i="32"/>
  <c r="I1090" i="23" s="1"/>
  <c r="I1089" i="23"/>
  <c r="G1133" i="32"/>
  <c r="I1088" i="23" s="1"/>
  <c r="G710" i="32"/>
  <c r="I1087" i="23" s="1"/>
  <c r="G189" i="32"/>
  <c r="I1086" i="23" s="1"/>
  <c r="G999" i="32"/>
  <c r="I1085" i="23" s="1"/>
  <c r="G53" i="32"/>
  <c r="I1084" i="23" s="1"/>
  <c r="G774" i="32"/>
  <c r="I1083" i="23" s="1"/>
  <c r="G522" i="32"/>
  <c r="I1082" i="23" s="1"/>
  <c r="G384" i="32"/>
  <c r="I1081" i="23" s="1"/>
  <c r="I1080" i="23"/>
  <c r="G487" i="32"/>
  <c r="I1079" i="23" s="1"/>
  <c r="G309" i="32"/>
  <c r="I1078" i="23" s="1"/>
  <c r="G690" i="32"/>
  <c r="I1077" i="23" s="1"/>
  <c r="G379" i="32"/>
  <c r="I1076" i="23" s="1"/>
  <c r="G637" i="32"/>
  <c r="I1075" i="23" s="1"/>
  <c r="G1344" i="32"/>
  <c r="I1074" i="23" s="1"/>
  <c r="G119" i="32"/>
  <c r="I1073" i="23" s="1"/>
  <c r="G663" i="32"/>
  <c r="I1072" i="23" s="1"/>
  <c r="G359" i="32"/>
  <c r="I1071" i="23" s="1"/>
  <c r="I1070" i="23"/>
  <c r="G1152" i="32"/>
  <c r="I1069" i="23" s="1"/>
  <c r="G1111" i="32"/>
  <c r="I1068" i="23" s="1"/>
  <c r="G1107" i="32"/>
  <c r="I1067" i="23" s="1"/>
  <c r="G323" i="32"/>
  <c r="I1066" i="23" s="1"/>
  <c r="G948" i="32"/>
  <c r="I1065" i="23" s="1"/>
  <c r="G1394" i="32"/>
  <c r="I1064" i="23" s="1"/>
  <c r="G686" i="32"/>
  <c r="I1063" i="23" s="1"/>
  <c r="I1062" i="23"/>
  <c r="G701" i="32"/>
  <c r="I1061" i="23" s="1"/>
  <c r="G1368" i="32"/>
  <c r="I1060" i="23"/>
  <c r="I1059" i="23"/>
  <c r="G1010" i="32"/>
  <c r="I1058" i="23" s="1"/>
  <c r="G1142" i="32"/>
  <c r="I1057" i="23" s="1"/>
  <c r="I1056" i="23"/>
  <c r="G186" i="32"/>
  <c r="I1055" i="23" s="1"/>
  <c r="G584" i="32"/>
  <c r="I1054" i="23" s="1"/>
  <c r="G1201" i="32"/>
  <c r="I1053" i="23" s="1"/>
  <c r="G372" i="32"/>
  <c r="I1052" i="23" s="1"/>
  <c r="I1051" i="23"/>
  <c r="I1050" i="23"/>
  <c r="G1524" i="32"/>
  <c r="I1049" i="23" s="1"/>
  <c r="G9" i="32"/>
  <c r="I1048" i="23" s="1"/>
  <c r="G1192" i="32"/>
  <c r="I1047" i="23" s="1"/>
  <c r="G256" i="32"/>
  <c r="I1046" i="23" s="1"/>
  <c r="G1456" i="32"/>
  <c r="I1045" i="23" s="1"/>
  <c r="G357" i="32"/>
  <c r="I1044" i="23" s="1"/>
  <c r="G603" i="32"/>
  <c r="I1043" i="23" s="1"/>
  <c r="G699" i="32"/>
  <c r="I1042" i="23" s="1"/>
  <c r="G1193" i="32"/>
  <c r="I1041" i="23" s="1"/>
  <c r="G1339" i="32"/>
  <c r="I1040" i="23" s="1"/>
  <c r="G250" i="32"/>
  <c r="I1039" i="23" s="1"/>
  <c r="I1038" i="23"/>
  <c r="G812" i="32"/>
  <c r="I1037" i="23" s="1"/>
  <c r="I1036" i="23"/>
  <c r="G1293" i="32"/>
  <c r="I1035" i="23" s="1"/>
  <c r="G667" i="32"/>
  <c r="I1034" i="23" s="1"/>
  <c r="G61" i="32"/>
  <c r="I1033" i="23" s="1"/>
  <c r="G65" i="32"/>
  <c r="I1032" i="23" s="1"/>
  <c r="G696" i="32"/>
  <c r="I1031" i="23" s="1"/>
  <c r="G809" i="32"/>
  <c r="I1030" i="23" s="1"/>
  <c r="G59" i="32"/>
  <c r="I1029" i="23" s="1"/>
  <c r="G317" i="32"/>
  <c r="I1028" i="23" s="1"/>
  <c r="G885" i="32"/>
  <c r="I1027" i="23" s="1"/>
  <c r="G670" i="32"/>
  <c r="I1026" i="23" s="1"/>
  <c r="G537" i="32"/>
  <c r="I1025" i="23"/>
  <c r="I1024" i="23"/>
  <c r="G1522" i="32"/>
  <c r="I1023" i="23" s="1"/>
  <c r="G808" i="32"/>
  <c r="I1022" i="23" s="1"/>
  <c r="I1021" i="23"/>
  <c r="I1020" i="23"/>
  <c r="I1019" i="23"/>
  <c r="I1018" i="23"/>
  <c r="I1017" i="23"/>
  <c r="I1016" i="23"/>
  <c r="I1015" i="23"/>
  <c r="I1014" i="23"/>
  <c r="I1013" i="23"/>
  <c r="G736" i="32"/>
  <c r="I1012" i="23" s="1"/>
  <c r="I1011" i="23"/>
  <c r="I1010" i="23"/>
  <c r="I1009" i="23"/>
  <c r="G827" i="32"/>
  <c r="I1008" i="23" s="1"/>
  <c r="G120" i="32"/>
  <c r="I1007" i="23" s="1"/>
  <c r="G105" i="32"/>
  <c r="I1006" i="23" s="1"/>
  <c r="G30" i="32"/>
  <c r="I1005" i="23" s="1"/>
  <c r="I1004" i="23"/>
  <c r="I1003" i="23"/>
  <c r="I1002" i="23"/>
  <c r="G18" i="32"/>
  <c r="I1001" i="23" s="1"/>
  <c r="G1426" i="32"/>
  <c r="I1000" i="23" s="1"/>
  <c r="I999" i="23"/>
  <c r="G16" i="32"/>
  <c r="I998" i="23" s="1"/>
  <c r="G1442" i="32"/>
  <c r="I997" i="23" s="1"/>
  <c r="I996" i="23"/>
  <c r="I995" i="23"/>
  <c r="G869" i="32"/>
  <c r="I994" i="23" s="1"/>
  <c r="I993" i="23"/>
  <c r="G235" i="32"/>
  <c r="I992" i="23" s="1"/>
  <c r="I991" i="23"/>
  <c r="G1045" i="32"/>
  <c r="I990" i="23" s="1"/>
  <c r="G1548" i="32"/>
  <c r="I989" i="23" s="1"/>
  <c r="G326" i="32"/>
  <c r="I988" i="23" s="1"/>
  <c r="G1141" i="32"/>
  <c r="G423" i="32"/>
  <c r="I986" i="23" s="1"/>
  <c r="G1112" i="32"/>
  <c r="I985" i="23" s="1"/>
  <c r="G233" i="32"/>
  <c r="I984" i="23" s="1"/>
  <c r="G483" i="32"/>
  <c r="I983" i="23" s="1"/>
  <c r="I982" i="23"/>
  <c r="G368" i="32"/>
  <c r="I981" i="23" s="1"/>
  <c r="G1436" i="32"/>
  <c r="I980" i="23" s="1"/>
  <c r="I979" i="23"/>
  <c r="G709" i="32"/>
  <c r="I978" i="23" s="1"/>
  <c r="G1200" i="32"/>
  <c r="I977" i="23" s="1"/>
  <c r="G800" i="32"/>
  <c r="I976" i="23" s="1"/>
  <c r="G159" i="32"/>
  <c r="I975" i="23" s="1"/>
  <c r="I974" i="23"/>
  <c r="I973" i="23"/>
  <c r="G797" i="32"/>
  <c r="I972" i="23" s="1"/>
  <c r="G1044" i="32"/>
  <c r="I971" i="23" s="1"/>
  <c r="G375" i="32"/>
  <c r="I970" i="23" s="1"/>
  <c r="G896" i="32"/>
  <c r="I969" i="23" s="1"/>
  <c r="I968" i="23"/>
  <c r="G1008" i="32"/>
  <c r="I967" i="23" s="1"/>
  <c r="I966" i="23"/>
  <c r="I965" i="23"/>
  <c r="G125" i="32"/>
  <c r="I964" i="23" s="1"/>
  <c r="G415" i="32"/>
  <c r="I963" i="23" s="1"/>
  <c r="I962" i="23"/>
  <c r="G402" i="32"/>
  <c r="I961" i="23" s="1"/>
  <c r="G440" i="32"/>
  <c r="I960" i="23" s="1"/>
  <c r="I959" i="23"/>
  <c r="I958" i="23"/>
  <c r="I957" i="23"/>
  <c r="I956" i="23"/>
  <c r="I955" i="23"/>
  <c r="I954" i="23"/>
  <c r="G1103" i="32"/>
  <c r="I953" i="23" s="1"/>
  <c r="G1105" i="32"/>
  <c r="I952" i="23" s="1"/>
  <c r="I951" i="23"/>
  <c r="I950" i="23"/>
  <c r="G618" i="32"/>
  <c r="I949" i="23" s="1"/>
  <c r="I948" i="23"/>
  <c r="G1561" i="32"/>
  <c r="I947" i="23" s="1"/>
  <c r="I946" i="23"/>
  <c r="G376" i="32"/>
  <c r="I945" i="23" s="1"/>
  <c r="I944" i="23"/>
  <c r="G528" i="32"/>
  <c r="I943" i="23" s="1"/>
  <c r="G95" i="32"/>
  <c r="I942" i="23" s="1"/>
  <c r="G353" i="32"/>
  <c r="I941" i="23" s="1"/>
  <c r="G351" i="32"/>
  <c r="G107" i="32"/>
  <c r="I939" i="23" s="1"/>
  <c r="I938" i="23"/>
  <c r="G352" i="32"/>
  <c r="I937" i="23" s="1"/>
  <c r="I936" i="23"/>
  <c r="I935" i="23"/>
  <c r="I934" i="23"/>
  <c r="G915" i="32"/>
  <c r="I933" i="23" s="1"/>
  <c r="G147" i="32"/>
  <c r="I932" i="23" s="1"/>
  <c r="G1508" i="32"/>
  <c r="I931" i="23" s="1"/>
  <c r="G177" i="32"/>
  <c r="I930" i="23" s="1"/>
  <c r="G689" i="32"/>
  <c r="I929" i="23" s="1"/>
  <c r="G395" i="32"/>
  <c r="I928" i="23" s="1"/>
  <c r="G344" i="32"/>
  <c r="I927" i="23" s="1"/>
  <c r="G176" i="32"/>
  <c r="I926" i="23" s="1"/>
  <c r="G1143" i="32"/>
  <c r="I925" i="23" s="1"/>
  <c r="G683" i="32"/>
  <c r="I924" i="23" s="1"/>
  <c r="I923" i="23"/>
  <c r="G1507" i="32"/>
  <c r="I922" i="23" s="1"/>
  <c r="G1065" i="32"/>
  <c r="I921" i="23" s="1"/>
  <c r="G582" i="32"/>
  <c r="I920" i="23" s="1"/>
  <c r="I919" i="23"/>
  <c r="G498" i="32"/>
  <c r="I918" i="23" s="1"/>
  <c r="G104" i="32"/>
  <c r="I917" i="23" s="1"/>
  <c r="G768" i="32"/>
  <c r="I916" i="23" s="1"/>
  <c r="G60" i="32"/>
  <c r="I915" i="23" s="1"/>
  <c r="I914" i="23"/>
  <c r="G101" i="32"/>
  <c r="I913" i="23" s="1"/>
  <c r="G479" i="32"/>
  <c r="I912" i="23" s="1"/>
  <c r="G614" i="32"/>
  <c r="I911" i="23" s="1"/>
  <c r="G626" i="32"/>
  <c r="I910" i="23" s="1"/>
  <c r="I909" i="23"/>
  <c r="G251" i="32"/>
  <c r="I908" i="23" s="1"/>
  <c r="I907" i="23"/>
  <c r="G922" i="32"/>
  <c r="I906" i="23" s="1"/>
  <c r="G408" i="32"/>
  <c r="I905" i="23" s="1"/>
  <c r="G1498" i="32"/>
  <c r="I904" i="23" s="1"/>
  <c r="G252" i="32"/>
  <c r="I903" i="23" s="1"/>
  <c r="G627" i="32"/>
  <c r="I902" i="23" s="1"/>
  <c r="G823" i="32"/>
  <c r="G826" i="32"/>
  <c r="I900" i="23" s="1"/>
  <c r="G1471" i="32"/>
  <c r="I899" i="23" s="1"/>
  <c r="I898" i="23"/>
  <c r="G886" i="32"/>
  <c r="I897" i="23" s="1"/>
  <c r="G1537" i="32"/>
  <c r="I896" i="23" s="1"/>
  <c r="G1153" i="32"/>
  <c r="I895" i="23" s="1"/>
  <c r="G1086" i="32"/>
  <c r="I894" i="23" s="1"/>
  <c r="I893" i="23"/>
  <c r="G516" i="32"/>
  <c r="I892" i="23" s="1"/>
  <c r="G1453" i="32"/>
  <c r="I891" i="23" s="1"/>
  <c r="G624" i="32"/>
  <c r="I890" i="23" s="1"/>
  <c r="G825" i="32"/>
  <c r="I889" i="23"/>
  <c r="G822" i="32"/>
  <c r="I888" i="23" s="1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G155" i="32"/>
  <c r="I861" i="23" s="1"/>
  <c r="I860" i="23"/>
  <c r="I859" i="23"/>
  <c r="G673" i="32"/>
  <c r="I858" i="23" s="1"/>
  <c r="G1369" i="32"/>
  <c r="I857" i="23" s="1"/>
  <c r="I856" i="23"/>
  <c r="G1375" i="32"/>
  <c r="G450" i="32"/>
  <c r="I854" i="23" s="1"/>
  <c r="G334" i="32"/>
  <c r="I853" i="23" s="1"/>
  <c r="I852" i="23"/>
  <c r="I851" i="23"/>
  <c r="G776" i="32"/>
  <c r="I850" i="23" s="1"/>
  <c r="I849" i="23"/>
  <c r="I848" i="23"/>
  <c r="I847" i="23"/>
  <c r="I846" i="23"/>
  <c r="I845" i="23"/>
  <c r="I844" i="23"/>
  <c r="I843" i="23"/>
  <c r="I842" i="23"/>
  <c r="I841" i="23"/>
  <c r="I840" i="23"/>
  <c r="I839" i="23"/>
  <c r="G733" i="32"/>
  <c r="I838" i="23" s="1"/>
  <c r="I837" i="23"/>
  <c r="I836" i="23"/>
  <c r="I835" i="23"/>
  <c r="G892" i="32"/>
  <c r="I834" i="23" s="1"/>
  <c r="I833" i="23"/>
  <c r="I832" i="23"/>
  <c r="I831" i="23"/>
  <c r="I830" i="23"/>
  <c r="I829" i="23"/>
  <c r="G1025" i="32"/>
  <c r="I828" i="23" s="1"/>
  <c r="G923" i="32"/>
  <c r="I827" i="23" s="1"/>
  <c r="G1034" i="32"/>
  <c r="I826" i="23" s="1"/>
  <c r="G1391" i="32"/>
  <c r="I825" i="23" s="1"/>
  <c r="I824" i="23"/>
  <c r="G1299" i="32"/>
  <c r="I823" i="23" s="1"/>
  <c r="I822" i="23"/>
  <c r="I821" i="23"/>
  <c r="I820" i="23"/>
  <c r="G1172" i="32"/>
  <c r="I819" i="23" s="1"/>
  <c r="I818" i="23"/>
  <c r="I817" i="23"/>
  <c r="G1137" i="32"/>
  <c r="I816" i="23" s="1"/>
  <c r="G1267" i="32"/>
  <c r="I815" i="23" s="1"/>
  <c r="G911" i="32"/>
  <c r="I814" i="23" s="1"/>
  <c r="G1447" i="32"/>
  <c r="I813" i="23" s="1"/>
  <c r="G912" i="32"/>
  <c r="I812" i="23" s="1"/>
  <c r="G1258" i="32"/>
  <c r="I811" i="23" s="1"/>
  <c r="G977" i="32"/>
  <c r="I810" i="23" s="1"/>
  <c r="G1386" i="32"/>
  <c r="I809" i="23" s="1"/>
  <c r="G1340" i="32"/>
  <c r="I808" i="23" s="1"/>
  <c r="G939" i="32"/>
  <c r="I807" i="23" s="1"/>
  <c r="G1396" i="32"/>
  <c r="I806" i="23" s="1"/>
  <c r="G1068" i="32"/>
  <c r="I805" i="23" s="1"/>
  <c r="G1317" i="32"/>
  <c r="I804" i="23" s="1"/>
  <c r="G1022" i="32"/>
  <c r="I803" i="23" s="1"/>
  <c r="G1385" i="32"/>
  <c r="I802" i="23" s="1"/>
  <c r="I801" i="23"/>
  <c r="G1096" i="32"/>
  <c r="I800" i="23" s="1"/>
  <c r="I799" i="23"/>
  <c r="I798" i="23"/>
  <c r="G1241" i="32"/>
  <c r="I797" i="23" s="1"/>
  <c r="G781" i="32"/>
  <c r="I796" i="23" s="1"/>
  <c r="G1239" i="32"/>
  <c r="I795" i="23" s="1"/>
  <c r="I794" i="23"/>
  <c r="G81" i="32"/>
  <c r="I793" i="23" s="1"/>
  <c r="G84" i="32"/>
  <c r="I792" i="23" s="1"/>
  <c r="G269" i="32"/>
  <c r="I791" i="23" s="1"/>
  <c r="I790" i="23"/>
  <c r="I789" i="23"/>
  <c r="G836" i="32"/>
  <c r="I788" i="23" s="1"/>
  <c r="G1051" i="32"/>
  <c r="I787" i="23" s="1"/>
  <c r="G685" i="32"/>
  <c r="I786" i="23" s="1"/>
  <c r="G678" i="32"/>
  <c r="I785" i="23" s="1"/>
  <c r="G749" i="32"/>
  <c r="I784" i="23" s="1"/>
  <c r="I783" i="23"/>
  <c r="G602" i="32"/>
  <c r="I782" i="23" s="1"/>
  <c r="G835" i="32"/>
  <c r="I781" i="23" s="1"/>
  <c r="G902" i="32"/>
  <c r="I780" i="23" s="1"/>
  <c r="G1050" i="32"/>
  <c r="I779" i="23" s="1"/>
  <c r="G258" i="32"/>
  <c r="I778" i="23" s="1"/>
  <c r="G577" i="32"/>
  <c r="I777" i="23" s="1"/>
  <c r="G1413" i="32"/>
  <c r="I776" i="23" s="1"/>
  <c r="G1526" i="32"/>
  <c r="I775" i="23" s="1"/>
  <c r="G261" i="32"/>
  <c r="I774" i="23" s="1"/>
  <c r="G214" i="32"/>
  <c r="I773" i="23" s="1"/>
  <c r="G924" i="32"/>
  <c r="I772" i="23" s="1"/>
  <c r="G996" i="32"/>
  <c r="I771" i="23" s="1"/>
  <c r="G1071" i="32"/>
  <c r="I770" i="23" s="1"/>
  <c r="G1270" i="32"/>
  <c r="I769" i="23" s="1"/>
  <c r="G1320" i="32"/>
  <c r="I768" i="23" s="1"/>
  <c r="G1475" i="32"/>
  <c r="H1475" i="32" s="1"/>
  <c r="I766" i="23"/>
  <c r="G1221" i="32"/>
  <c r="I765" i="23" s="1"/>
  <c r="G1285" i="32"/>
  <c r="I764" i="23" s="1"/>
  <c r="G1415" i="32"/>
  <c r="I763" i="23" s="1"/>
  <c r="G1231" i="32"/>
  <c r="G1322" i="32"/>
  <c r="I761" i="23" s="1"/>
  <c r="G1074" i="32"/>
  <c r="I760" i="23" s="1"/>
  <c r="I759" i="23"/>
  <c r="G935" i="32"/>
  <c r="H935" i="32" s="1"/>
  <c r="G1414" i="32"/>
  <c r="I757" i="23" s="1"/>
  <c r="I756" i="23"/>
  <c r="G1100" i="32"/>
  <c r="I755" i="23" s="1"/>
  <c r="G1275" i="32"/>
  <c r="I754" i="23" s="1"/>
  <c r="G1286" i="32"/>
  <c r="I753" i="23" s="1"/>
  <c r="G1240" i="32"/>
  <c r="I752" i="23" s="1"/>
  <c r="G1098" i="32"/>
  <c r="I751" i="23" s="1"/>
  <c r="G1520" i="32"/>
  <c r="I750" i="23" s="1"/>
  <c r="G1099" i="32"/>
  <c r="I749" i="23" s="1"/>
  <c r="G1230" i="32"/>
  <c r="I748" i="23" s="1"/>
  <c r="I747" i="23"/>
  <c r="G751" i="32"/>
  <c r="I746" i="23" s="1"/>
  <c r="G93" i="32"/>
  <c r="I745" i="23" s="1"/>
  <c r="G474" i="32"/>
  <c r="I744" i="23" s="1"/>
  <c r="I743" i="23"/>
  <c r="G833" i="32"/>
  <c r="I742" i="23" s="1"/>
  <c r="G960" i="32"/>
  <c r="I741" i="23" s="1"/>
  <c r="G1146" i="32"/>
  <c r="I740" i="23" s="1"/>
  <c r="G890" i="32"/>
  <c r="I739" i="23"/>
  <c r="G666" i="32"/>
  <c r="I738" i="23" s="1"/>
  <c r="G1218" i="32"/>
  <c r="I737" i="23" s="1"/>
  <c r="G1274" i="32"/>
  <c r="I736" i="23" s="1"/>
  <c r="G963" i="32"/>
  <c r="I735" i="23" s="1"/>
  <c r="G268" i="32"/>
  <c r="I734" i="23" s="1"/>
  <c r="I733" i="23"/>
  <c r="G1528" i="32"/>
  <c r="I732" i="23" s="1"/>
  <c r="G1053" i="32"/>
  <c r="I731" i="23" s="1"/>
  <c r="G180" i="32"/>
  <c r="I730" i="23" s="1"/>
  <c r="G202" i="32"/>
  <c r="I729" i="23" s="1"/>
  <c r="G26" i="32"/>
  <c r="I728" i="23" s="1"/>
  <c r="G188" i="32"/>
  <c r="I727" i="23" s="1"/>
  <c r="I726" i="23"/>
  <c r="G124" i="32"/>
  <c r="I725" i="23" s="1"/>
  <c r="G1523" i="32"/>
  <c r="I724" i="23" s="1"/>
  <c r="I723" i="23"/>
  <c r="I722" i="23"/>
  <c r="G1329" i="32"/>
  <c r="I721" i="23" s="1"/>
  <c r="G1362" i="32"/>
  <c r="I720" i="23" s="1"/>
  <c r="G169" i="32"/>
  <c r="I719" i="23" s="1"/>
  <c r="G615" i="32"/>
  <c r="I718" i="23" s="1"/>
  <c r="G1434" i="32"/>
  <c r="I717" i="23" s="1"/>
  <c r="G1097" i="32"/>
  <c r="I716" i="23" s="1"/>
  <c r="G123" i="32"/>
  <c r="I715" i="23" s="1"/>
  <c r="G476" i="32"/>
  <c r="I714" i="23" s="1"/>
  <c r="G568" i="32"/>
  <c r="I713" i="23" s="1"/>
  <c r="G1113" i="32"/>
  <c r="I712" i="23" s="1"/>
  <c r="G454" i="32"/>
  <c r="I711" i="23" s="1"/>
  <c r="G1030" i="32"/>
  <c r="I710" i="23" s="1"/>
  <c r="G961" i="32"/>
  <c r="I709" i="23" s="1"/>
  <c r="G957" i="32"/>
  <c r="I708" i="23" s="1"/>
  <c r="I707" i="23"/>
  <c r="I706" i="23"/>
  <c r="I705" i="23"/>
  <c r="I704" i="23"/>
  <c r="I703" i="23"/>
  <c r="G229" i="32"/>
  <c r="I702" i="23" s="1"/>
  <c r="G239" i="32"/>
  <c r="I701" i="23" s="1"/>
  <c r="G373" i="32"/>
  <c r="I700" i="23" s="1"/>
  <c r="G564" i="32"/>
  <c r="I699" i="23" s="1"/>
  <c r="G514" i="32"/>
  <c r="I698" i="23" s="1"/>
  <c r="G937" i="32"/>
  <c r="I697" i="23" s="1"/>
  <c r="G1355" i="32"/>
  <c r="I696" i="23" s="1"/>
  <c r="G1432" i="32"/>
  <c r="I695" i="23" s="1"/>
  <c r="G759" i="32"/>
  <c r="I694" i="23" s="1"/>
  <c r="G727" i="32"/>
  <c r="I693" i="23" s="1"/>
  <c r="G512" i="32"/>
  <c r="I692" i="23" s="1"/>
  <c r="G854" i="32"/>
  <c r="I691" i="23" s="1"/>
  <c r="I690" i="23"/>
  <c r="I689" i="23"/>
  <c r="G1333" i="32"/>
  <c r="I688" i="23" s="1"/>
  <c r="G161" i="32"/>
  <c r="I687" i="23" s="1"/>
  <c r="G1314" i="32"/>
  <c r="I686" i="23" s="1"/>
  <c r="G1145" i="32"/>
  <c r="I685" i="23" s="1"/>
  <c r="G1451" i="32"/>
  <c r="G1003" i="32"/>
  <c r="I683" i="23" s="1"/>
  <c r="G1330" i="32"/>
  <c r="I682" i="23" s="1"/>
  <c r="I681" i="23"/>
  <c r="G128" i="32"/>
  <c r="I680" i="23" s="1"/>
  <c r="I679" i="23"/>
  <c r="G346" i="32"/>
  <c r="I678" i="23"/>
  <c r="G126" i="32"/>
  <c r="I677" i="23" s="1"/>
  <c r="G1005" i="32"/>
  <c r="I676" i="23" s="1"/>
  <c r="G392" i="32"/>
  <c r="I675" i="23" s="1"/>
  <c r="G1109" i="32"/>
  <c r="I674" i="23" s="1"/>
  <c r="G1557" i="32"/>
  <c r="I673" i="23" s="1"/>
  <c r="G174" i="32"/>
  <c r="I672" i="23" s="1"/>
  <c r="G370" i="32"/>
  <c r="I671" i="23"/>
  <c r="G343" i="32"/>
  <c r="I670" i="23" s="1"/>
  <c r="G91" i="32"/>
  <c r="I669" i="23" s="1"/>
  <c r="G144" i="32"/>
  <c r="I668" i="23" s="1"/>
  <c r="I667" i="23"/>
  <c r="I666" i="23"/>
  <c r="G858" i="32"/>
  <c r="I665" i="23" s="1"/>
  <c r="G881" i="32"/>
  <c r="I664" i="23" s="1"/>
  <c r="G339" i="32"/>
  <c r="I663" i="23" s="1"/>
  <c r="G1452" i="32"/>
  <c r="I662" i="23" s="1"/>
  <c r="G612" i="32"/>
  <c r="I661" i="23" s="1"/>
  <c r="G697" i="32"/>
  <c r="I660" i="23" s="1"/>
  <c r="G766" i="32"/>
  <c r="I659" i="23" s="1"/>
  <c r="G731" i="32"/>
  <c r="I658" i="23" s="1"/>
  <c r="G866" i="32"/>
  <c r="I657" i="23" s="1"/>
  <c r="I656" i="23"/>
  <c r="G1556" i="32"/>
  <c r="I655" i="23" s="1"/>
  <c r="G1558" i="32"/>
  <c r="I654" i="23" s="1"/>
  <c r="G1006" i="32"/>
  <c r="I653" i="23" s="1"/>
  <c r="G634" i="32"/>
  <c r="I652" i="23"/>
  <c r="G1449" i="32"/>
  <c r="I651" i="23" s="1"/>
  <c r="G1256" i="32"/>
  <c r="I650" i="23" s="1"/>
  <c r="I649" i="23"/>
  <c r="G1427" i="32"/>
  <c r="I648" i="23" s="1"/>
  <c r="G820" i="32"/>
  <c r="I647" i="23" s="1"/>
  <c r="G1331" i="32"/>
  <c r="I646" i="23" s="1"/>
  <c r="G760" i="32"/>
  <c r="I645" i="23" s="1"/>
  <c r="G1318" i="32"/>
  <c r="I644" i="23" s="1"/>
  <c r="G1185" i="32"/>
  <c r="I643" i="23" s="1"/>
  <c r="G1315" i="32"/>
  <c r="I642" i="23" s="1"/>
  <c r="G1190" i="32"/>
  <c r="H1190" i="32" s="1"/>
  <c r="G874" i="32"/>
  <c r="I640" i="23"/>
  <c r="G754" i="32"/>
  <c r="I639" i="23" s="1"/>
  <c r="I638" i="23"/>
  <c r="I637" i="23"/>
  <c r="G581" i="32"/>
  <c r="I636" i="23" s="1"/>
  <c r="G985" i="32"/>
  <c r="I635" i="23" s="1"/>
  <c r="G753" i="32"/>
  <c r="I634" i="23" s="1"/>
  <c r="G1332" i="32"/>
  <c r="I633" i="23" s="1"/>
  <c r="I632" i="23"/>
  <c r="I631" i="23"/>
  <c r="G494" i="32"/>
  <c r="I630" i="23" s="1"/>
  <c r="G616" i="32"/>
  <c r="I629" i="23" s="1"/>
  <c r="G560" i="32"/>
  <c r="I628" i="23" s="1"/>
  <c r="I627" i="23"/>
  <c r="G721" i="32"/>
  <c r="I626" i="23" s="1"/>
  <c r="G878" i="32"/>
  <c r="I625" i="23" s="1"/>
  <c r="G765" i="32"/>
  <c r="I624" i="23" s="1"/>
  <c r="I623" i="23"/>
  <c r="G347" i="32"/>
  <c r="I622" i="23" s="1"/>
  <c r="G1004" i="32"/>
  <c r="I621" i="23" s="1"/>
  <c r="I620" i="23"/>
  <c r="I619" i="23"/>
  <c r="I618" i="23"/>
  <c r="G302" i="32"/>
  <c r="I617" i="23" s="1"/>
  <c r="G54" i="32"/>
  <c r="I616" i="23" s="1"/>
  <c r="G115" i="32"/>
  <c r="I615" i="23" s="1"/>
  <c r="G198" i="32"/>
  <c r="I614" i="23" s="1"/>
  <c r="G1082" i="32"/>
  <c r="I613" i="23" s="1"/>
  <c r="G1165" i="32"/>
  <c r="I612" i="23" s="1"/>
  <c r="G928" i="32"/>
  <c r="I611" i="23"/>
  <c r="G925" i="32"/>
  <c r="G981" i="32"/>
  <c r="I609" i="23" s="1"/>
  <c r="G1166" i="32"/>
  <c r="I608" i="23" s="1"/>
  <c r="G1136" i="32"/>
  <c r="I607" i="23" s="1"/>
  <c r="G1155" i="32"/>
  <c r="I606" i="23" s="1"/>
  <c r="G1162" i="32"/>
  <c r="I605" i="23" s="1"/>
  <c r="G1085" i="32"/>
  <c r="I604" i="23" s="1"/>
  <c r="G311" i="32"/>
  <c r="I603" i="23" s="1"/>
  <c r="G247" i="32"/>
  <c r="I602" i="23" s="1"/>
  <c r="I601" i="23"/>
  <c r="I600" i="23"/>
  <c r="G199" i="32"/>
  <c r="I599" i="23" s="1"/>
  <c r="G253" i="32"/>
  <c r="I598" i="23" s="1"/>
  <c r="G354" i="32"/>
  <c r="I597" i="23" s="1"/>
  <c r="G422" i="32"/>
  <c r="I596" i="23" s="1"/>
  <c r="G421" i="32"/>
  <c r="I595" i="23" s="1"/>
  <c r="G1154" i="32"/>
  <c r="I594" i="23"/>
  <c r="G404" i="32"/>
  <c r="G303" i="32"/>
  <c r="I592" i="23" s="1"/>
  <c r="I591" i="23"/>
  <c r="G1360" i="32"/>
  <c r="I589" i="23"/>
  <c r="G1131" i="32"/>
  <c r="I588" i="23" s="1"/>
  <c r="G221" i="32"/>
  <c r="I587" i="23" s="1"/>
  <c r="I586" i="23"/>
  <c r="G674" i="32"/>
  <c r="I585" i="23" s="1"/>
  <c r="G1536" i="32"/>
  <c r="I584" i="23" s="1"/>
  <c r="G1288" i="32"/>
  <c r="I583" i="23" s="1"/>
  <c r="G248" i="32"/>
  <c r="I582" i="23" s="1"/>
  <c r="G100" i="32"/>
  <c r="I581" i="23" s="1"/>
  <c r="G92" i="32"/>
  <c r="I580" i="23" s="1"/>
  <c r="G51" i="32"/>
  <c r="I579" i="23" s="1"/>
  <c r="I578" i="23"/>
  <c r="I577" i="23"/>
  <c r="G684" i="32"/>
  <c r="I576" i="23" s="1"/>
  <c r="G1186" i="32"/>
  <c r="I575" i="23" s="1"/>
  <c r="G1450" i="32"/>
  <c r="I574" i="23" s="1"/>
  <c r="G1446" i="32"/>
  <c r="I573" i="23" s="1"/>
  <c r="G1248" i="32"/>
  <c r="I572" i="23" s="1"/>
  <c r="I571" i="23"/>
  <c r="G1244" i="32"/>
  <c r="H1244" i="32" s="1"/>
  <c r="G1472" i="32"/>
  <c r="I569" i="23" s="1"/>
  <c r="G546" i="32"/>
  <c r="I568" i="23" s="1"/>
  <c r="G730" i="32"/>
  <c r="I567" i="23" s="1"/>
  <c r="G1279" i="32"/>
  <c r="G1183" i="32"/>
  <c r="I565" i="23" s="1"/>
  <c r="G1135" i="32"/>
  <c r="I564" i="23" s="1"/>
  <c r="G927" i="32"/>
  <c r="I563" i="23" s="1"/>
  <c r="G982" i="32"/>
  <c r="I562" i="23" s="1"/>
  <c r="G1157" i="32"/>
  <c r="I561" i="23" s="1"/>
  <c r="I560" i="23"/>
  <c r="G1462" i="32"/>
  <c r="H1462" i="32" s="1"/>
  <c r="G824" i="32"/>
  <c r="I558" i="23" s="1"/>
  <c r="I557" i="23"/>
  <c r="I556" i="23"/>
  <c r="I555" i="23"/>
  <c r="G1469" i="32"/>
  <c r="I554" i="23" s="1"/>
  <c r="G563" i="32"/>
  <c r="I553" i="23" s="1"/>
  <c r="I552" i="23"/>
  <c r="G1470" i="32"/>
  <c r="G700" i="32"/>
  <c r="I550" i="23" s="1"/>
  <c r="G644" i="32"/>
  <c r="I549" i="23" s="1"/>
  <c r="G623" i="32"/>
  <c r="I548" i="23" s="1"/>
  <c r="I547" i="23"/>
  <c r="G529" i="32"/>
  <c r="I546" i="23" s="1"/>
  <c r="G492" i="32"/>
  <c r="I545" i="23" s="1"/>
  <c r="I544" i="23"/>
  <c r="G555" i="32"/>
  <c r="I543" i="23" s="1"/>
  <c r="G517" i="32"/>
  <c r="I542" i="23" s="1"/>
  <c r="G540" i="32"/>
  <c r="I541" i="23" s="1"/>
  <c r="G853" i="32"/>
  <c r="I540" i="23" s="1"/>
  <c r="I539" i="23"/>
  <c r="G1468" i="32"/>
  <c r="I538" i="23" s="1"/>
  <c r="G1211" i="32"/>
  <c r="I537" i="23" s="1"/>
  <c r="G1156" i="32"/>
  <c r="I536" i="23" s="1"/>
  <c r="G1281" i="32"/>
  <c r="I535" i="23" s="1"/>
  <c r="G1457" i="32"/>
  <c r="I534" i="23" s="1"/>
  <c r="I533" i="23"/>
  <c r="G598" i="32"/>
  <c r="I532" i="23" s="1"/>
  <c r="I531" i="23"/>
  <c r="G743" i="32"/>
  <c r="I530" i="23" s="1"/>
  <c r="G601" i="32"/>
  <c r="I529" i="23" s="1"/>
  <c r="I528" i="23"/>
  <c r="G578" i="32"/>
  <c r="I527" i="23" s="1"/>
  <c r="G574" i="32"/>
  <c r="G1488" i="32"/>
  <c r="I525" i="23" s="1"/>
  <c r="I524" i="23"/>
  <c r="G600" i="32"/>
  <c r="I523" i="23" s="1"/>
  <c r="G1351" i="32"/>
  <c r="I522" i="23" s="1"/>
  <c r="G575" i="32"/>
  <c r="I521" i="23" s="1"/>
  <c r="G850" i="32"/>
  <c r="I520" i="23" s="1"/>
  <c r="G331" i="32"/>
  <c r="I519" i="23" s="1"/>
  <c r="G263" i="32"/>
  <c r="I518" i="23" s="1"/>
  <c r="I517" i="23"/>
  <c r="G211" i="32"/>
  <c r="I516" i="23" s="1"/>
  <c r="G472" i="32"/>
  <c r="I515" i="23" s="1"/>
  <c r="G473" i="32"/>
  <c r="I514" i="23" s="1"/>
  <c r="I513" i="23"/>
  <c r="I512" i="23"/>
  <c r="G1372" i="32"/>
  <c r="I511" i="23" s="1"/>
  <c r="G29" i="32"/>
  <c r="I510" i="23" s="1"/>
  <c r="I509" i="23"/>
  <c r="G333" i="32"/>
  <c r="I508" i="23" s="1"/>
  <c r="I507" i="23"/>
  <c r="G1400" i="32"/>
  <c r="I506" i="23" s="1"/>
  <c r="G867" i="32"/>
  <c r="I505" i="23" s="1"/>
  <c r="G328" i="32"/>
  <c r="I504" i="23" s="1"/>
  <c r="G1232" i="32"/>
  <c r="I503" i="23" s="1"/>
  <c r="G215" i="32"/>
  <c r="I502" i="23" s="1"/>
  <c r="G934" i="32"/>
  <c r="I501" i="23" s="1"/>
  <c r="G1380" i="32"/>
  <c r="I500" i="23" s="1"/>
  <c r="G457" i="32"/>
  <c r="I499" i="23" s="1"/>
  <c r="G1482" i="32"/>
  <c r="I498" i="23" s="1"/>
  <c r="G1180" i="32"/>
  <c r="I497" i="23" s="1"/>
  <c r="G580" i="32"/>
  <c r="I496" i="23" s="1"/>
  <c r="G451" i="32"/>
  <c r="I495" i="23" s="1"/>
  <c r="G210" i="32"/>
  <c r="I494" i="23" s="1"/>
  <c r="G1335" i="32"/>
  <c r="I493" i="23" s="1"/>
  <c r="G41" i="32"/>
  <c r="I492" i="23" s="1"/>
  <c r="G719" i="32"/>
  <c r="I491" i="23" s="1"/>
  <c r="G341" i="32"/>
  <c r="I490" i="23" s="1"/>
  <c r="G455" i="32"/>
  <c r="I489" i="23" s="1"/>
  <c r="G471" i="32"/>
  <c r="I488" i="23" s="1"/>
  <c r="G561" i="32"/>
  <c r="I487" i="23" s="1"/>
  <c r="G135" i="32"/>
  <c r="I486" i="23" s="1"/>
  <c r="G293" i="32"/>
  <c r="I485" i="23" s="1"/>
  <c r="G1173" i="32"/>
  <c r="I484" i="23" s="1"/>
  <c r="G745" i="32"/>
  <c r="I483" i="23" s="1"/>
  <c r="G79" i="32"/>
  <c r="I482" i="23" s="1"/>
  <c r="I481" i="23"/>
  <c r="I480" i="23"/>
  <c r="G1236" i="32"/>
  <c r="I479" i="23" s="1"/>
  <c r="G1207" i="32"/>
  <c r="I478" i="23" s="1"/>
  <c r="G216" i="32"/>
  <c r="I477" i="23" s="1"/>
  <c r="G1121" i="32"/>
  <c r="I476" i="23" s="1"/>
  <c r="G1417" i="32"/>
  <c r="I475" i="23" s="1"/>
  <c r="G1101" i="32"/>
  <c r="I474" i="23" s="1"/>
  <c r="G1123" i="32"/>
  <c r="I473" i="23" s="1"/>
  <c r="G1379" i="32"/>
  <c r="I472" i="23" s="1"/>
  <c r="G1092" i="32"/>
  <c r="I471" i="23" s="1"/>
  <c r="G832" i="32"/>
  <c r="I470" i="23" s="1"/>
  <c r="G503" i="32"/>
  <c r="I469" i="23" s="1"/>
  <c r="G573" i="32"/>
  <c r="I468" i="23" s="1"/>
  <c r="G39" i="32"/>
  <c r="I467" i="23" s="1"/>
  <c r="G332" i="32"/>
  <c r="I466" i="23" s="1"/>
  <c r="G453" i="32"/>
  <c r="I465" i="23" s="1"/>
  <c r="G848" i="32"/>
  <c r="I464" i="23" s="1"/>
  <c r="G38" i="32"/>
  <c r="I463" i="23" s="1"/>
  <c r="G1382" i="32"/>
  <c r="H1382" i="32" s="1"/>
  <c r="G941" i="32"/>
  <c r="I461" i="23" s="1"/>
  <c r="G845" i="32"/>
  <c r="I460" i="23" s="1"/>
  <c r="G43" i="32"/>
  <c r="I459" i="23" s="1"/>
  <c r="G45" i="32"/>
  <c r="I458" i="23" s="1"/>
  <c r="G1408" i="32"/>
  <c r="I457" i="23" s="1"/>
  <c r="G718" i="32"/>
  <c r="I456" i="23" s="1"/>
  <c r="G456" i="32"/>
  <c r="I455" i="23" s="1"/>
  <c r="G336" i="32"/>
  <c r="I454" i="23" s="1"/>
  <c r="G844" i="32"/>
  <c r="I453" i="23" s="1"/>
  <c r="G152" i="32"/>
  <c r="I452" i="23" s="1"/>
  <c r="G1220" i="32"/>
  <c r="I451" i="23" s="1"/>
  <c r="G1418" i="32"/>
  <c r="I450" i="23" s="1"/>
  <c r="G843" i="32"/>
  <c r="I449" i="23" s="1"/>
  <c r="G1489" i="32"/>
  <c r="I448" i="23" s="1"/>
  <c r="G720" i="32"/>
  <c r="I447" i="23" s="1"/>
  <c r="I446" i="23"/>
  <c r="G1371" i="32"/>
  <c r="I445" i="23" s="1"/>
  <c r="G1353" i="32"/>
  <c r="I444" i="23" s="1"/>
  <c r="G1547" i="32"/>
  <c r="I443" i="23" s="1"/>
  <c r="G747" i="32"/>
  <c r="I442" i="23" s="1"/>
  <c r="G32" i="32"/>
  <c r="I441" i="23" s="1"/>
  <c r="G842" i="32"/>
  <c r="I440" i="23" s="1"/>
  <c r="G330" i="32"/>
  <c r="I439" i="23" s="1"/>
  <c r="G778" i="32"/>
  <c r="I438" i="23" s="1"/>
  <c r="I437" i="23"/>
  <c r="G502" i="32"/>
  <c r="I436" i="23" s="1"/>
  <c r="G695" i="32"/>
  <c r="I435" i="23" s="1"/>
  <c r="I434" i="23"/>
  <c r="G270" i="32"/>
  <c r="I433" i="23" s="1"/>
  <c r="G958" i="32"/>
  <c r="I432" i="23" s="1"/>
  <c r="G1392" i="32"/>
  <c r="I431" i="23" s="1"/>
  <c r="G538" i="32"/>
  <c r="I430" i="23" s="1"/>
  <c r="I429" i="23"/>
  <c r="G1454" i="32"/>
  <c r="I428" i="23" s="1"/>
  <c r="G380" i="32"/>
  <c r="I427" i="23" s="1"/>
  <c r="G1295" i="32"/>
  <c r="I426" i="23" s="1"/>
  <c r="G257" i="32"/>
  <c r="I425" i="23" s="1"/>
  <c r="I424" i="23"/>
  <c r="G964" i="32"/>
  <c r="I423" i="23" s="1"/>
  <c r="G959" i="32"/>
  <c r="I422" i="23" s="1"/>
  <c r="G793" i="32"/>
  <c r="I421" i="23" s="1"/>
  <c r="G665" i="32"/>
  <c r="I420" i="23" s="1"/>
  <c r="G613" i="32"/>
  <c r="I419" i="23" s="1"/>
  <c r="G662" i="32"/>
  <c r="I418" i="23" s="1"/>
  <c r="G403" i="32"/>
  <c r="I417" i="23" s="1"/>
  <c r="G1534" i="32"/>
  <c r="I416" i="23" s="1"/>
  <c r="G1102" i="32"/>
  <c r="I415" i="23" s="1"/>
  <c r="G856" i="32"/>
  <c r="I414" i="23" s="1"/>
  <c r="G1184" i="32"/>
  <c r="I413" i="23" s="1"/>
  <c r="I412" i="23"/>
  <c r="G254" i="32"/>
  <c r="I411" i="23" s="1"/>
  <c r="G966" i="32"/>
  <c r="I410" i="23" s="1"/>
  <c r="G1303" i="32"/>
  <c r="G1307" i="32"/>
  <c r="I408" i="23" s="1"/>
  <c r="G1389" i="32"/>
  <c r="I407" i="23" s="1"/>
  <c r="G1501" i="32"/>
  <c r="I406" i="23" s="1"/>
  <c r="G1296" i="32"/>
  <c r="I405" i="23" s="1"/>
  <c r="G212" i="32"/>
  <c r="I404" i="23" s="1"/>
  <c r="I403" i="23"/>
  <c r="I402" i="23"/>
  <c r="G661" i="32"/>
  <c r="I401" i="23" s="1"/>
  <c r="G491" i="32"/>
  <c r="I400" i="23" s="1"/>
  <c r="G1343" i="32"/>
  <c r="H1343" i="32" s="1"/>
  <c r="G893" i="32"/>
  <c r="I398" i="23" s="1"/>
  <c r="G1292" i="32"/>
  <c r="I397" i="23" s="1"/>
  <c r="G1342" i="32"/>
  <c r="I396" i="23" s="1"/>
  <c r="G1087" i="32"/>
  <c r="G1373" i="32"/>
  <c r="I394" i="23" s="1"/>
  <c r="I393" i="23"/>
  <c r="I392" i="23"/>
  <c r="G810" i="32"/>
  <c r="I391" i="23" s="1"/>
  <c r="G813" i="32"/>
  <c r="I390" i="23" s="1"/>
  <c r="G671" i="32"/>
  <c r="I389" i="23" s="1"/>
  <c r="I388" i="23"/>
  <c r="I387" i="23"/>
  <c r="G790" i="32"/>
  <c r="I386" i="23" s="1"/>
  <c r="I385" i="23"/>
  <c r="G967" i="32"/>
  <c r="I384" i="23" s="1"/>
  <c r="G947" i="32"/>
  <c r="I383" i="23" s="1"/>
  <c r="G534" i="32"/>
  <c r="I382" i="23" s="1"/>
  <c r="G888" i="32"/>
  <c r="I381" i="23" s="1"/>
  <c r="I380" i="23"/>
  <c r="I379" i="23"/>
  <c r="I378" i="23"/>
  <c r="I377" i="23"/>
  <c r="G366" i="32"/>
  <c r="I376" i="23"/>
  <c r="G411" i="32"/>
  <c r="I375" i="23" s="1"/>
  <c r="G1439" i="32"/>
  <c r="I374" i="23" s="1"/>
  <c r="G1304" i="32"/>
  <c r="I373" i="23" s="1"/>
  <c r="G228" i="32"/>
  <c r="I372" i="23" s="1"/>
  <c r="G1017" i="32"/>
  <c r="I371" i="23"/>
  <c r="G1043" i="32"/>
  <c r="I370" i="23" s="1"/>
  <c r="G230" i="32"/>
  <c r="I369" i="23" s="1"/>
  <c r="G1390" i="32"/>
  <c r="I368" i="23" s="1"/>
  <c r="G652" i="32"/>
  <c r="I367" i="23" s="1"/>
  <c r="G371" i="32"/>
  <c r="I366" i="23" s="1"/>
  <c r="G1545" i="32"/>
  <c r="I365" i="23" s="1"/>
  <c r="I364" i="23"/>
  <c r="I363" i="23"/>
  <c r="G1273" i="32"/>
  <c r="I362" i="23"/>
  <c r="G1316" i="32"/>
  <c r="I361" i="23" s="1"/>
  <c r="G1328" i="32"/>
  <c r="I360" i="23" s="1"/>
  <c r="G1036" i="32"/>
  <c r="I359" i="23" s="1"/>
  <c r="G1042" i="32"/>
  <c r="I358" i="23" s="1"/>
  <c r="G485" i="32"/>
  <c r="I357" i="23" s="1"/>
  <c r="G484" i="32"/>
  <c r="I356" i="23" s="1"/>
  <c r="G1041" i="32"/>
  <c r="I355" i="23" s="1"/>
  <c r="G1040" i="32"/>
  <c r="I354" i="23" s="1"/>
  <c r="G798" i="32"/>
  <c r="I353" i="23" s="1"/>
  <c r="G1555" i="32"/>
  <c r="I352" i="23" s="1"/>
  <c r="G1272" i="32"/>
  <c r="I351" i="23" s="1"/>
  <c r="G1023" i="32"/>
  <c r="I350" i="23" s="1"/>
  <c r="G995" i="32"/>
  <c r="I349" i="23" s="1"/>
  <c r="I348" i="23"/>
  <c r="G160" i="32"/>
  <c r="I347" i="23" s="1"/>
  <c r="G405" i="32"/>
  <c r="I346" i="23" s="1"/>
  <c r="G493" i="32"/>
  <c r="I345" i="23" s="1"/>
  <c r="G401" i="32"/>
  <c r="I344" i="23" s="1"/>
  <c r="I343" i="23"/>
  <c r="G480" i="32"/>
  <c r="I342" i="23" s="1"/>
  <c r="G855" i="32"/>
  <c r="I341" i="23" s="1"/>
  <c r="G852" i="32"/>
  <c r="I340" i="23" s="1"/>
  <c r="G550" i="32"/>
  <c r="I339" i="23" s="1"/>
  <c r="G1546" i="32"/>
  <c r="I338" i="23"/>
  <c r="G1080" i="32"/>
  <c r="I337" i="23" s="1"/>
  <c r="G1181" i="32"/>
  <c r="I336" i="23" s="1"/>
  <c r="I335" i="23"/>
  <c r="G496" i="32"/>
  <c r="I334" i="23" s="1"/>
  <c r="G1268" i="32"/>
  <c r="I333" i="23" s="1"/>
  <c r="G664" i="32"/>
  <c r="I332" i="23" s="1"/>
  <c r="G799" i="32"/>
  <c r="H799" i="32" s="1"/>
  <c r="G292" i="32"/>
  <c r="I330" i="23" s="1"/>
  <c r="G17" i="32"/>
  <c r="I329" i="23" s="1"/>
  <c r="G374" i="32"/>
  <c r="I328" i="23" s="1"/>
  <c r="G431" i="32"/>
  <c r="I327" i="23" s="1"/>
  <c r="G19" i="32"/>
  <c r="I326" i="23" s="1"/>
  <c r="G654" i="32"/>
  <c r="I325" i="23" s="1"/>
  <c r="G1424" i="32"/>
  <c r="I324" i="23" s="1"/>
  <c r="G1425" i="32"/>
  <c r="I323" i="23" s="1"/>
  <c r="I322" i="23"/>
  <c r="G5" i="32"/>
  <c r="I321" i="23" s="1"/>
  <c r="G369" i="32"/>
  <c r="I320" i="23" s="1"/>
  <c r="G315" i="32"/>
  <c r="I319" i="23" s="1"/>
  <c r="G481" i="32"/>
  <c r="I318" i="23" s="1"/>
  <c r="G1018" i="32"/>
  <c r="I317" i="23" s="1"/>
  <c r="G1269" i="32"/>
  <c r="I315" i="23"/>
  <c r="G1261" i="32"/>
  <c r="I314" i="23" s="1"/>
  <c r="G103" i="32"/>
  <c r="I313" i="23" s="1"/>
  <c r="G1257" i="32"/>
  <c r="I312" i="23" s="1"/>
  <c r="G1263" i="32"/>
  <c r="I311" i="23" s="1"/>
  <c r="G879" i="32"/>
  <c r="I309" i="23"/>
  <c r="G1245" i="32"/>
  <c r="I308" i="23" s="1"/>
  <c r="G739" i="32"/>
  <c r="I307" i="23"/>
  <c r="G536" i="32"/>
  <c r="I306" i="23" s="1"/>
  <c r="G870" i="32"/>
  <c r="G478" i="32"/>
  <c r="G1403" i="32"/>
  <c r="I303" i="23" s="1"/>
  <c r="G792" i="32"/>
  <c r="I302" i="23" s="1"/>
  <c r="G1062" i="32"/>
  <c r="I301" i="23" s="1"/>
  <c r="G200" i="32"/>
  <c r="I300" i="23"/>
  <c r="G1029" i="32"/>
  <c r="G1262" i="32"/>
  <c r="I298" i="23" s="1"/>
  <c r="G167" i="32"/>
  <c r="I297" i="23" s="1"/>
  <c r="G535" i="32"/>
  <c r="I296" i="23" s="1"/>
  <c r="G406" i="32"/>
  <c r="I295" i="23"/>
  <c r="G322" i="32"/>
  <c r="I294" i="23" s="1"/>
  <c r="G539" i="32"/>
  <c r="I293" i="23" s="1"/>
  <c r="G385" i="32"/>
  <c r="I292" i="23" s="1"/>
  <c r="I291" i="23"/>
  <c r="G1064" i="32"/>
  <c r="I290" i="23" s="1"/>
  <c r="G643" i="32"/>
  <c r="I289" i="23" s="1"/>
  <c r="G1020" i="32"/>
  <c r="I288" i="23" s="1"/>
  <c r="G304" i="32"/>
  <c r="I287" i="23" s="1"/>
  <c r="G791" i="32"/>
  <c r="I286" i="23" s="1"/>
  <c r="G728" i="32"/>
  <c r="I285" i="23" s="1"/>
  <c r="G986" i="32"/>
  <c r="I284" i="23" s="1"/>
  <c r="G1016" i="32"/>
  <c r="I283" i="23" s="1"/>
  <c r="G788" i="32"/>
  <c r="I282" i="23" s="1"/>
  <c r="G1063" i="32"/>
  <c r="H1063" i="32" s="1"/>
  <c r="G764" i="32"/>
  <c r="I280" i="23" s="1"/>
  <c r="G752" i="32"/>
  <c r="I279" i="23" s="1"/>
  <c r="G1459" i="32"/>
  <c r="H1459" i="32" s="1"/>
  <c r="G1031" i="32"/>
  <c r="I277" i="23" s="1"/>
  <c r="G1059" i="32"/>
  <c r="I276" i="23" s="1"/>
  <c r="I275" i="23"/>
  <c r="I274" i="23"/>
  <c r="G184" i="32"/>
  <c r="I273" i="23" s="1"/>
  <c r="I272" i="23"/>
  <c r="G111" i="32"/>
  <c r="I271" i="23" s="1"/>
  <c r="G880" i="32"/>
  <c r="I270" i="23" s="1"/>
  <c r="G469" i="32"/>
  <c r="I269" i="23" s="1"/>
  <c r="G1399" i="32"/>
  <c r="I268" i="23" s="1"/>
  <c r="G1260" i="32"/>
  <c r="I267" i="23" s="1"/>
  <c r="G1187" i="32"/>
  <c r="I266" i="23" s="1"/>
  <c r="G1021" i="32"/>
  <c r="I265" i="23" s="1"/>
  <c r="G556" i="32"/>
  <c r="I264" i="23" s="1"/>
  <c r="G868" i="32"/>
  <c r="I263" i="23" s="1"/>
  <c r="G871" i="32"/>
  <c r="I262" i="23" s="1"/>
  <c r="G320" i="32"/>
  <c r="I261" i="23" s="1"/>
  <c r="G106" i="32"/>
  <c r="I260" i="23" s="1"/>
  <c r="I259" i="23"/>
  <c r="G769" i="32"/>
  <c r="I258" i="23" s="1"/>
  <c r="G554" i="32"/>
  <c r="I257" i="23" s="1"/>
  <c r="I256" i="23"/>
  <c r="G102" i="32"/>
  <c r="I255" i="23" s="1"/>
  <c r="I254" i="23"/>
  <c r="G633" i="32"/>
  <c r="I253" i="23" s="1"/>
  <c r="I252" i="23"/>
  <c r="I251" i="23"/>
  <c r="I250" i="23"/>
  <c r="I249" i="23"/>
  <c r="I248" i="23"/>
  <c r="G400" i="32"/>
  <c r="I247" i="23" s="1"/>
  <c r="G1401" i="32"/>
  <c r="I246" i="23" s="1"/>
  <c r="G1067" i="32"/>
  <c r="I245" i="23" s="1"/>
  <c r="G1259" i="32"/>
  <c r="I244" i="23" s="1"/>
  <c r="G994" i="32"/>
  <c r="I243" i="23" s="1"/>
  <c r="G52" i="32"/>
  <c r="I242" i="23" s="1"/>
  <c r="G1198" i="32"/>
  <c r="G694" i="32"/>
  <c r="I240" i="23" s="1"/>
  <c r="G585" i="32"/>
  <c r="I239" i="23" s="1"/>
  <c r="G872" i="32"/>
  <c r="I238" i="23" s="1"/>
  <c r="G1521" i="32"/>
  <c r="I237" i="23" s="1"/>
  <c r="G877" i="32"/>
  <c r="I236" i="23" s="1"/>
  <c r="G1060" i="32"/>
  <c r="I235" i="23" s="1"/>
  <c r="G1509" i="32"/>
  <c r="I234" i="23" s="1"/>
  <c r="G757" i="32"/>
  <c r="I233" i="23" s="1"/>
  <c r="G1512" i="32"/>
  <c r="I232" i="23" s="1"/>
  <c r="G173" i="32"/>
  <c r="I231" i="23" s="1"/>
  <c r="G1024" i="32"/>
  <c r="I230" i="23" s="1"/>
  <c r="G163" i="32"/>
  <c r="I229" i="23" s="1"/>
  <c r="G114" i="32"/>
  <c r="I228" i="23" s="1"/>
  <c r="G325" i="32"/>
  <c r="I227" i="23" s="1"/>
  <c r="I226" i="23"/>
  <c r="I225" i="23"/>
  <c r="G1559" i="32"/>
  <c r="I224" i="23" s="1"/>
  <c r="G1054" i="32"/>
  <c r="I223" i="23" s="1"/>
  <c r="G965" i="32"/>
  <c r="I222" i="23" s="1"/>
  <c r="G962" i="32"/>
  <c r="I221" i="23" s="1"/>
  <c r="G1052" i="32"/>
  <c r="I220" i="23" s="1"/>
  <c r="G1242" i="32"/>
  <c r="I219" i="23" s="1"/>
  <c r="I218" i="23"/>
  <c r="I217" i="23"/>
  <c r="G984" i="32"/>
  <c r="I216" i="23" s="1"/>
  <c r="I215" i="23"/>
  <c r="G171" i="32"/>
  <c r="I214" i="23" s="1"/>
  <c r="I213" i="23"/>
  <c r="G62" i="32"/>
  <c r="I212" i="23" s="1"/>
  <c r="G15" i="32"/>
  <c r="I211" i="23" s="1"/>
  <c r="G3" i="32"/>
  <c r="I210" i="23" s="1"/>
  <c r="G88" i="32"/>
  <c r="I209" i="23" s="1"/>
  <c r="G96" i="32"/>
  <c r="I208" i="23" s="1"/>
  <c r="I207" i="23"/>
  <c r="G1271" i="32"/>
  <c r="I206" i="23" s="1"/>
  <c r="I205" i="23"/>
  <c r="G14" i="32"/>
  <c r="I204" i="23" s="1"/>
  <c r="G785" i="32"/>
  <c r="I203" i="23" s="1"/>
  <c r="I202" i="23"/>
  <c r="G272" i="32"/>
  <c r="I201" i="23" s="1"/>
  <c r="G283" i="32"/>
  <c r="I200" i="23" s="1"/>
  <c r="G282" i="32"/>
  <c r="I199" i="23" s="1"/>
  <c r="G1334" i="32"/>
  <c r="I198" i="23" s="1"/>
  <c r="I197" i="23"/>
  <c r="G1352" i="32"/>
  <c r="I196" i="23" s="1"/>
  <c r="I195" i="23"/>
  <c r="G1238" i="32"/>
  <c r="I194" i="23" s="1"/>
  <c r="G576" i="32"/>
  <c r="I193" i="23" s="1"/>
  <c r="G1284" i="32"/>
  <c r="I192" i="23" s="1"/>
  <c r="I191" i="23"/>
  <c r="G149" i="32"/>
  <c r="I190" i="23" s="1"/>
  <c r="G1428" i="32"/>
  <c r="I189" i="23" s="1"/>
  <c r="G707" i="32"/>
  <c r="I188" i="23" s="1"/>
  <c r="G857" i="32"/>
  <c r="I187" i="23" s="1"/>
  <c r="I186" i="23"/>
  <c r="G729" i="32"/>
  <c r="I185" i="23" s="1"/>
  <c r="G40" i="32"/>
  <c r="I184" i="23" s="1"/>
  <c r="I183" i="23"/>
  <c r="G1421" i="32"/>
  <c r="I182" i="23" s="1"/>
  <c r="I181" i="23"/>
  <c r="I180" i="23"/>
  <c r="G787" i="32"/>
  <c r="I179" i="23" s="1"/>
  <c r="G490" i="32"/>
  <c r="I178" i="23" s="1"/>
  <c r="G1483" i="32"/>
  <c r="I177" i="23" s="1"/>
  <c r="I176" i="23"/>
  <c r="G605" i="32"/>
  <c r="I175" i="23" s="1"/>
  <c r="I174" i="23"/>
  <c r="G1437" i="32"/>
  <c r="I173" i="23" s="1"/>
  <c r="G284" i="32"/>
  <c r="I172" i="23" s="1"/>
  <c r="G945" i="32"/>
  <c r="I171" i="23" s="1"/>
  <c r="I170" i="23"/>
  <c r="G50" i="32"/>
  <c r="I169" i="23" s="1"/>
  <c r="G355" i="32"/>
  <c r="I168" i="23" s="1"/>
  <c r="G742" i="32"/>
  <c r="I167" i="23" s="1"/>
  <c r="G741" i="32"/>
  <c r="I166" i="23" s="1"/>
  <c r="I165" i="23"/>
  <c r="G909" i="32"/>
  <c r="I164" i="23" s="1"/>
  <c r="G218" i="32"/>
  <c r="I163" i="23" s="1"/>
  <c r="G94" i="32"/>
  <c r="I162" i="23" s="1"/>
  <c r="I161" i="23"/>
  <c r="G83" i="32"/>
  <c r="I160" i="23" s="1"/>
  <c r="G594" i="32"/>
  <c r="I159" i="23" s="1"/>
  <c r="G244" i="32"/>
  <c r="I158" i="23" s="1"/>
  <c r="G744" i="32"/>
  <c r="I157" i="23" s="1"/>
  <c r="G8" i="32"/>
  <c r="I156" i="23" s="1"/>
  <c r="G319" i="32"/>
  <c r="I155" i="23" s="1"/>
  <c r="G597" i="32"/>
  <c r="I154" i="23" s="1"/>
  <c r="G910" i="32"/>
  <c r="I153" i="23" s="1"/>
  <c r="G335" i="32"/>
  <c r="I152" i="23" s="1"/>
  <c r="G913" i="32"/>
  <c r="I151" i="23" s="1"/>
  <c r="G572" i="32"/>
  <c r="I150" i="23" s="1"/>
  <c r="G1481" i="32"/>
  <c r="I149" i="23" s="1"/>
  <c r="G90" i="32"/>
  <c r="I148" i="23" s="1"/>
  <c r="G80" i="32"/>
  <c r="I147" i="23" s="1"/>
  <c r="G249" i="32"/>
  <c r="I146" i="23" s="1"/>
  <c r="G1061" i="32"/>
  <c r="I145" i="23" s="1"/>
  <c r="G1108" i="32"/>
  <c r="I144" i="23" s="1"/>
  <c r="G1081" i="32"/>
  <c r="I143" i="23" s="1"/>
  <c r="I142" i="23"/>
  <c r="G1251" i="32"/>
  <c r="I141" i="23" s="1"/>
  <c r="G949" i="32"/>
  <c r="I140" i="23" s="1"/>
  <c r="G926" i="32"/>
  <c r="H926" i="32" s="1"/>
  <c r="I138" i="23"/>
  <c r="G1033" i="32"/>
  <c r="I137" i="23" s="1"/>
  <c r="G1032" i="32"/>
  <c r="I136" i="23" s="1"/>
  <c r="G1037" i="32"/>
  <c r="I135" i="23"/>
  <c r="G1079" i="32"/>
  <c r="I134" i="23" s="1"/>
  <c r="G1487" i="32"/>
  <c r="I133" i="23" s="1"/>
  <c r="G97" i="32"/>
  <c r="I132" i="23" s="1"/>
  <c r="G113" i="32"/>
  <c r="I131" i="23" s="1"/>
  <c r="G110" i="32"/>
  <c r="I130" i="23" s="1"/>
  <c r="G1235" i="32"/>
  <c r="G116" i="32"/>
  <c r="I128" i="23" s="1"/>
  <c r="I127" i="23"/>
  <c r="I126" i="23"/>
  <c r="G1430" i="32"/>
  <c r="I125" i="23" s="1"/>
  <c r="G1182" i="32"/>
  <c r="I124" i="23" s="1"/>
  <c r="G921" i="32"/>
  <c r="I123" i="23" s="1"/>
  <c r="G307" i="32"/>
  <c r="I122" i="23" s="1"/>
  <c r="G112" i="32"/>
  <c r="I121" i="23" s="1"/>
  <c r="G367" i="32"/>
  <c r="I120" i="23" s="1"/>
  <c r="G73" i="32"/>
  <c r="I119" i="23" s="1"/>
  <c r="G340" i="32"/>
  <c r="I118" i="23" s="1"/>
  <c r="G342" i="32"/>
  <c r="I117" i="23" s="1"/>
  <c r="G625" i="32"/>
  <c r="I116" i="23" s="1"/>
  <c r="I115" i="23"/>
  <c r="G316" i="32"/>
  <c r="I114" i="23" s="1"/>
  <c r="G318" i="32"/>
  <c r="I113" i="23" s="1"/>
  <c r="G705" i="32"/>
  <c r="I112" i="23" s="1"/>
  <c r="G993" i="32"/>
  <c r="I111" i="23" s="1"/>
  <c r="I110" i="23"/>
  <c r="G983" i="32"/>
  <c r="I109" i="23" s="1"/>
  <c r="I108" i="23"/>
  <c r="I107" i="23"/>
  <c r="I106" i="23"/>
  <c r="G703" i="32"/>
  <c r="I105" i="23" s="1"/>
  <c r="I104" i="23"/>
  <c r="G1294" i="32"/>
  <c r="H1294" i="32" s="1"/>
  <c r="I102" i="23"/>
  <c r="G1188" i="32"/>
  <c r="I101" i="23" s="1"/>
  <c r="I100" i="23"/>
  <c r="G1384" i="32"/>
  <c r="I99" i="23" s="1"/>
  <c r="G821" i="32"/>
  <c r="I98" i="23" s="1"/>
  <c r="G1306" i="32"/>
  <c r="I97" i="23" s="1"/>
  <c r="G1404" i="32"/>
  <c r="I96" i="23" s="1"/>
  <c r="G1467" i="32"/>
  <c r="I95" i="23" s="1"/>
  <c r="G1233" i="32"/>
  <c r="I94" i="23" s="1"/>
  <c r="G1422" i="32"/>
  <c r="I93" i="23" s="1"/>
  <c r="G767" i="32"/>
  <c r="I92" i="23" s="1"/>
  <c r="G1423" i="32"/>
  <c r="I91" i="23" s="1"/>
  <c r="G1458" i="32"/>
  <c r="I90" i="23"/>
  <c r="I89" i="23"/>
  <c r="I88" i="23"/>
  <c r="G1246" i="32"/>
  <c r="I87" i="23" s="1"/>
  <c r="G611" i="32"/>
  <c r="I86" i="23" s="1"/>
  <c r="G1502" i="32"/>
  <c r="I85" i="23" s="1"/>
  <c r="I84" i="23"/>
  <c r="I83" i="23"/>
  <c r="G515" i="32"/>
  <c r="I82" i="23" s="1"/>
  <c r="G732" i="32"/>
  <c r="H732" i="32" s="1"/>
  <c r="I80" i="23"/>
  <c r="I79" i="23"/>
  <c r="G583" i="32"/>
  <c r="I78" i="23" s="1"/>
  <c r="I77" i="23"/>
  <c r="G599" i="32"/>
  <c r="I76" i="23" s="1"/>
  <c r="G571" i="32"/>
  <c r="I75" i="23" s="1"/>
  <c r="I74" i="23"/>
  <c r="G255" i="32"/>
  <c r="I73" i="23" s="1"/>
  <c r="G136" i="32"/>
  <c r="I72" i="23" s="1"/>
  <c r="G1093" i="32"/>
  <c r="I71" i="23" s="1"/>
  <c r="G596" i="32"/>
  <c r="I70" i="23" s="1"/>
  <c r="G722" i="32"/>
  <c r="I69" i="23" s="1"/>
  <c r="G504" i="32"/>
  <c r="I68" i="23" s="1"/>
  <c r="I67" i="23"/>
  <c r="G669" i="32"/>
  <c r="I66" i="23" s="1"/>
  <c r="G1122" i="32"/>
  <c r="I65" i="23" s="1"/>
  <c r="G1094" i="32"/>
  <c r="G31" i="32"/>
  <c r="I63" i="23" s="1"/>
  <c r="G142" i="32"/>
  <c r="I62" i="23" s="1"/>
  <c r="G165" i="32"/>
  <c r="I61" i="23" s="1"/>
  <c r="G78" i="32"/>
  <c r="I60" i="23"/>
  <c r="G77" i="32"/>
  <c r="I59" i="23" s="1"/>
  <c r="G85" i="32"/>
  <c r="I58" i="23" s="1"/>
  <c r="G108" i="32"/>
  <c r="I57" i="23" s="1"/>
  <c r="G801" i="32"/>
  <c r="I56" i="23" s="1"/>
  <c r="G150" i="32"/>
  <c r="I55" i="23" s="1"/>
  <c r="G157" i="32"/>
  <c r="I54" i="23" s="1"/>
  <c r="G151" i="32"/>
  <c r="I53" i="23" s="1"/>
  <c r="I52" i="23"/>
  <c r="G595" i="32"/>
  <c r="G635" i="32"/>
  <c r="I50" i="23" s="1"/>
  <c r="G390" i="32"/>
  <c r="I49" i="23" s="1"/>
  <c r="I48" i="23"/>
  <c r="G27" i="32"/>
  <c r="I47" i="23" s="1"/>
  <c r="I46" i="23"/>
  <c r="G389" i="32"/>
  <c r="I45" i="23" s="1"/>
  <c r="G447" i="32"/>
  <c r="I44" i="23" s="1"/>
  <c r="G449" i="32"/>
  <c r="I43" i="23" s="1"/>
  <c r="I42" i="23"/>
  <c r="G452" i="32"/>
  <c r="I41" i="23" s="1"/>
  <c r="I40" i="23"/>
  <c r="G329" i="32"/>
  <c r="I39" i="23" s="1"/>
  <c r="I38" i="23"/>
  <c r="G260" i="32"/>
  <c r="I36" i="23"/>
  <c r="I35" i="23"/>
  <c r="I34" i="23"/>
  <c r="I33" i="23"/>
  <c r="G914" i="32"/>
  <c r="I32" i="23" s="1"/>
  <c r="G1174" i="32"/>
  <c r="I31" i="23" s="1"/>
  <c r="G1234" i="32"/>
  <c r="I30" i="23" s="1"/>
  <c r="G1208" i="32"/>
  <c r="I29" i="23" s="1"/>
  <c r="G1202" i="32"/>
  <c r="I28" i="23" s="1"/>
  <c r="I27" i="23"/>
  <c r="I26" i="23"/>
  <c r="G1440" i="32"/>
  <c r="I25" i="23" s="1"/>
  <c r="G1237" i="32"/>
  <c r="I24" i="23" s="1"/>
  <c r="G1374" i="32"/>
  <c r="I23" i="23" s="1"/>
  <c r="I22" i="23"/>
  <c r="I21" i="23"/>
  <c r="G1410" i="32"/>
  <c r="I20" i="23" s="1"/>
  <c r="G1480" i="32"/>
  <c r="I19" i="23" s="1"/>
  <c r="G841" i="32"/>
  <c r="I18" i="23" s="1"/>
  <c r="G746" i="32"/>
  <c r="I17" i="23" s="1"/>
  <c r="G394" i="32"/>
  <c r="I16" i="23" s="1"/>
  <c r="I15" i="23"/>
  <c r="I14" i="23"/>
  <c r="I13" i="23"/>
  <c r="G1485" i="32"/>
  <c r="G1484" i="32"/>
  <c r="I11" i="23" s="1"/>
  <c r="I10" i="23"/>
  <c r="I9" i="23"/>
  <c r="G448" i="32"/>
  <c r="I8" i="23" s="1"/>
  <c r="G565" i="32"/>
  <c r="I7" i="23" s="1"/>
  <c r="I6" i="23"/>
  <c r="G509" i="32"/>
  <c r="I5" i="23" s="1"/>
  <c r="N5" i="23"/>
  <c r="K28" i="23"/>
  <c r="K27" i="23"/>
  <c r="H1467" i="32"/>
  <c r="H1431" i="32"/>
  <c r="H1379" i="32"/>
  <c r="H1351" i="32"/>
  <c r="H1327" i="32"/>
  <c r="H1311" i="32"/>
  <c r="H1287" i="32"/>
  <c r="H1207" i="32"/>
  <c r="H1191" i="32"/>
  <c r="H1175" i="32"/>
  <c r="H1167" i="32"/>
  <c r="H1159" i="32"/>
  <c r="H1143" i="32"/>
  <c r="H1007" i="32"/>
  <c r="H991" i="32"/>
  <c r="H951" i="32"/>
  <c r="H943" i="32"/>
  <c r="H927" i="32"/>
  <c r="H919" i="32"/>
  <c r="H831" i="32"/>
  <c r="H735" i="32"/>
  <c r="H708" i="32"/>
  <c r="H588" i="32"/>
  <c r="H471" i="32"/>
  <c r="H332" i="32"/>
  <c r="H212" i="32"/>
  <c r="H167" i="32"/>
  <c r="H132" i="32"/>
  <c r="H119" i="32"/>
  <c r="H5" i="32"/>
  <c r="H1479" i="32"/>
  <c r="H1478" i="32"/>
  <c r="H1427" i="32"/>
  <c r="H1406" i="32"/>
  <c r="H1398" i="32"/>
  <c r="H1383" i="32"/>
  <c r="H1350" i="32"/>
  <c r="H1302" i="32"/>
  <c r="H1254" i="32"/>
  <c r="H1238" i="32"/>
  <c r="H1214" i="32"/>
  <c r="H1166" i="32"/>
  <c r="H1142" i="32"/>
  <c r="H1111" i="32"/>
  <c r="H1039" i="32"/>
  <c r="H815" i="32"/>
  <c r="H796" i="32"/>
  <c r="H775" i="32"/>
  <c r="H639" i="32"/>
  <c r="H375" i="32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159" i="14"/>
  <c r="E66" i="14"/>
  <c r="E102" i="14"/>
  <c r="E59" i="14"/>
  <c r="E126" i="14"/>
  <c r="E135" i="14"/>
  <c r="E152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58" i="14"/>
  <c r="E156" i="14"/>
  <c r="E142" i="14"/>
  <c r="E155" i="14"/>
  <c r="E141" i="14"/>
  <c r="E157" i="14"/>
  <c r="E140" i="14"/>
  <c r="E123" i="14"/>
  <c r="E122" i="14"/>
  <c r="E125" i="14"/>
  <c r="E124" i="14"/>
  <c r="E121" i="14"/>
  <c r="E120" i="14"/>
  <c r="E119" i="14"/>
  <c r="E134" i="14"/>
  <c r="E133" i="14"/>
  <c r="E132" i="14"/>
  <c r="E131" i="14"/>
  <c r="E130" i="14"/>
  <c r="E93" i="14"/>
  <c r="E101" i="14"/>
  <c r="E100" i="14"/>
  <c r="E95" i="14"/>
  <c r="E94" i="14"/>
  <c r="E96" i="14"/>
  <c r="E153" i="14"/>
  <c r="E151" i="14"/>
  <c r="E99" i="14"/>
  <c r="E97" i="14"/>
  <c r="E150" i="14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58" i="14"/>
  <c r="E64" i="14"/>
  <c r="E57" i="14"/>
  <c r="E56" i="14"/>
  <c r="E53" i="14"/>
  <c r="E61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4" i="14"/>
  <c r="E7" i="14"/>
  <c r="E3" i="14"/>
  <c r="R1" i="23"/>
  <c r="U1" i="23"/>
  <c r="L70" i="26"/>
  <c r="D70" i="26" s="1"/>
  <c r="H12" i="17" s="1"/>
  <c r="M70" i="26"/>
  <c r="E70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N6" i="23"/>
  <c r="N7" i="23"/>
  <c r="N8" i="23"/>
  <c r="N9" i="23"/>
  <c r="N10" i="23"/>
  <c r="N11" i="23"/>
  <c r="N13" i="23"/>
  <c r="N2" i="23"/>
  <c r="E2" i="23"/>
  <c r="E3" i="23"/>
  <c r="D60" i="14"/>
  <c r="D61" i="14"/>
  <c r="D62" i="14"/>
  <c r="D63" i="14"/>
  <c r="D64" i="14"/>
  <c r="D65" i="14"/>
  <c r="F65" i="14" s="1"/>
  <c r="D66" i="14"/>
  <c r="F66" i="14" s="1"/>
  <c r="D67" i="14"/>
  <c r="F67" i="14" s="1"/>
  <c r="D68" i="14"/>
  <c r="C132" i="15" s="1"/>
  <c r="D69" i="14"/>
  <c r="F69" i="14" s="1"/>
  <c r="D81" i="14"/>
  <c r="D82" i="14"/>
  <c r="D83" i="14"/>
  <c r="F83" i="14" s="1"/>
  <c r="D84" i="14"/>
  <c r="F84" i="14" s="1"/>
  <c r="D85" i="14"/>
  <c r="D86" i="14"/>
  <c r="F86" i="14" s="1"/>
  <c r="D87" i="14"/>
  <c r="F87" i="14" s="1"/>
  <c r="D88" i="14"/>
  <c r="F88" i="14" s="1"/>
  <c r="D89" i="14"/>
  <c r="D90" i="14"/>
  <c r="F90" i="14" s="1"/>
  <c r="D91" i="14"/>
  <c r="C128" i="15" s="1"/>
  <c r="D92" i="14"/>
  <c r="C156" i="15" s="1"/>
  <c r="D22" i="14"/>
  <c r="D23" i="14"/>
  <c r="D24" i="14"/>
  <c r="F24" i="14" s="1"/>
  <c r="D25" i="14"/>
  <c r="F25" i="14" s="1"/>
  <c r="D26" i="14"/>
  <c r="D27" i="14"/>
  <c r="D28" i="14"/>
  <c r="D29" i="14"/>
  <c r="F29" i="14" s="1"/>
  <c r="D30" i="14"/>
  <c r="F30" i="14" s="1"/>
  <c r="D31" i="14"/>
  <c r="F31" i="14" s="1"/>
  <c r="D32" i="14"/>
  <c r="D34" i="14"/>
  <c r="D35" i="14"/>
  <c r="D36" i="14"/>
  <c r="C126" i="15" s="1"/>
  <c r="D37" i="14"/>
  <c r="F37" i="14" s="1"/>
  <c r="D38" i="14"/>
  <c r="F38" i="14" s="1"/>
  <c r="D103" i="14"/>
  <c r="F103" i="14" s="1"/>
  <c r="D104" i="14"/>
  <c r="F104" i="14" s="1"/>
  <c r="D105" i="14"/>
  <c r="F105" i="14" s="1"/>
  <c r="D106" i="14"/>
  <c r="D107" i="14"/>
  <c r="D108" i="14"/>
  <c r="F108" i="14" s="1"/>
  <c r="D109" i="14"/>
  <c r="F109" i="14" s="1"/>
  <c r="D110" i="14"/>
  <c r="F110" i="14" s="1"/>
  <c r="D111" i="14"/>
  <c r="F111" i="14" s="1"/>
  <c r="D112" i="14"/>
  <c r="D113" i="14"/>
  <c r="F113" i="14" s="1"/>
  <c r="D114" i="14"/>
  <c r="D115" i="14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C49" i="15" s="1"/>
  <c r="D97" i="14"/>
  <c r="F97" i="14" s="1"/>
  <c r="D98" i="14"/>
  <c r="D99" i="14"/>
  <c r="D100" i="14"/>
  <c r="D101" i="14"/>
  <c r="D102" i="14"/>
  <c r="D119" i="14"/>
  <c r="F119" i="14" s="1"/>
  <c r="D120" i="14"/>
  <c r="D121" i="14"/>
  <c r="C29" i="15" s="1"/>
  <c r="D122" i="14"/>
  <c r="D123" i="14"/>
  <c r="C44" i="15" s="1"/>
  <c r="D124" i="14"/>
  <c r="D125" i="14"/>
  <c r="F125" i="14" s="1"/>
  <c r="D126" i="14"/>
  <c r="F126" i="14" s="1"/>
  <c r="D127" i="14"/>
  <c r="F127" i="14" s="1"/>
  <c r="D128" i="14"/>
  <c r="F128" i="14" s="1"/>
  <c r="D129" i="14"/>
  <c r="C153" i="15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C72" i="15" s="1"/>
  <c r="D156" i="14"/>
  <c r="C79" i="15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F74" i="14" s="1"/>
  <c r="D75" i="14"/>
  <c r="C80" i="15" s="1"/>
  <c r="D76" i="14"/>
  <c r="D77" i="14"/>
  <c r="F77" i="14" s="1"/>
  <c r="D78" i="14"/>
  <c r="C131" i="15" s="1"/>
  <c r="D79" i="14"/>
  <c r="F79" i="14" s="1"/>
  <c r="D80" i="14"/>
  <c r="C112" i="15" s="1"/>
  <c r="D51" i="14"/>
  <c r="C8" i="15" s="1"/>
  <c r="D52" i="14"/>
  <c r="F52" i="14" s="1"/>
  <c r="D53" i="14"/>
  <c r="F53" i="14" s="1"/>
  <c r="D54" i="14"/>
  <c r="C47" i="15" s="1"/>
  <c r="D55" i="14"/>
  <c r="D56" i="14"/>
  <c r="F56" i="14" s="1"/>
  <c r="D57" i="14"/>
  <c r="C71" i="15" s="1"/>
  <c r="D58" i="14"/>
  <c r="F58" i="14" s="1"/>
  <c r="D59" i="14"/>
  <c r="C97" i="15" s="1"/>
  <c r="D39" i="14"/>
  <c r="F39" i="14" s="1"/>
  <c r="D40" i="14"/>
  <c r="F40" i="14" s="1"/>
  <c r="D41" i="14"/>
  <c r="D42" i="14"/>
  <c r="C63" i="15" s="1"/>
  <c r="D43" i="14"/>
  <c r="F43" i="14" s="1"/>
  <c r="D44" i="14"/>
  <c r="F44" i="14" s="1"/>
  <c r="D45" i="14"/>
  <c r="D46" i="14"/>
  <c r="D47" i="14"/>
  <c r="C129" i="15" s="1"/>
  <c r="D48" i="14"/>
  <c r="F48" i="14" s="1"/>
  <c r="D49" i="14"/>
  <c r="D50" i="14"/>
  <c r="F50" i="14" s="1"/>
  <c r="D139" i="14"/>
  <c r="D140" i="14"/>
  <c r="F140" i="14" s="1"/>
  <c r="D141" i="14"/>
  <c r="C33" i="15" s="1"/>
  <c r="D142" i="14"/>
  <c r="F142" i="14" s="1"/>
  <c r="D143" i="14"/>
  <c r="F143" i="14" s="1"/>
  <c r="D144" i="14"/>
  <c r="D145" i="14"/>
  <c r="D146" i="14"/>
  <c r="F146" i="14" s="1"/>
  <c r="D147" i="14"/>
  <c r="D148" i="14"/>
  <c r="F148" i="14" s="1"/>
  <c r="D149" i="14"/>
  <c r="F149" i="14" s="1"/>
  <c r="D130" i="14"/>
  <c r="C11" i="15" s="1"/>
  <c r="D131" i="14"/>
  <c r="C26" i="15" s="1"/>
  <c r="D132" i="14"/>
  <c r="F132" i="14" s="1"/>
  <c r="D133" i="14"/>
  <c r="D134" i="14"/>
  <c r="F134" i="14" s="1"/>
  <c r="D135" i="14"/>
  <c r="D136" i="14"/>
  <c r="C130" i="15" s="1"/>
  <c r="D137" i="14"/>
  <c r="C138" i="15" s="1"/>
  <c r="D138" i="14"/>
  <c r="F138" i="14" s="1"/>
  <c r="D14" i="14"/>
  <c r="C14" i="15" s="1"/>
  <c r="D15" i="14"/>
  <c r="F15" i="14" s="1"/>
  <c r="D16" i="14"/>
  <c r="D17" i="14"/>
  <c r="D18" i="14"/>
  <c r="D19" i="14"/>
  <c r="C111" i="15" s="1"/>
  <c r="D20" i="14"/>
  <c r="C123" i="15" s="1"/>
  <c r="D21" i="14"/>
  <c r="F21" i="14" s="1"/>
  <c r="D3" i="14"/>
  <c r="F3" i="14" s="1"/>
  <c r="D4" i="14"/>
  <c r="C35" i="15" s="1"/>
  <c r="D5" i="14"/>
  <c r="C61" i="15" s="1"/>
  <c r="D6" i="14"/>
  <c r="D7" i="14"/>
  <c r="C107" i="15" s="1"/>
  <c r="D8" i="14"/>
  <c r="C124" i="15" s="1"/>
  <c r="D9" i="14"/>
  <c r="C133" i="15" s="1"/>
  <c r="D10" i="14"/>
  <c r="F10" i="14" s="1"/>
  <c r="D11" i="14"/>
  <c r="F11" i="14" s="1"/>
  <c r="D12" i="14"/>
  <c r="C114" i="15" s="1"/>
  <c r="D13" i="14"/>
  <c r="C154" i="15" s="1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37" i="30"/>
  <c r="F37" i="30" s="1"/>
  <c r="E37" i="30"/>
  <c r="D36" i="30"/>
  <c r="D393" i="17" s="1"/>
  <c r="E36" i="30"/>
  <c r="D33" i="30"/>
  <c r="D87" i="17" s="1"/>
  <c r="E33" i="30"/>
  <c r="D32" i="30"/>
  <c r="D88" i="17" s="1"/>
  <c r="E32" i="30"/>
  <c r="D29" i="30"/>
  <c r="D286" i="17" s="1"/>
  <c r="E29" i="30"/>
  <c r="D28" i="30"/>
  <c r="F28" i="30" s="1"/>
  <c r="E28" i="30"/>
  <c r="D25" i="30"/>
  <c r="D1121" i="17" s="1"/>
  <c r="E25" i="30"/>
  <c r="D24" i="30"/>
  <c r="F24" i="30" s="1"/>
  <c r="E24" i="30"/>
  <c r="D21" i="30"/>
  <c r="D646" i="17" s="1"/>
  <c r="E21" i="30"/>
  <c r="D20" i="30"/>
  <c r="D1093" i="17" s="1"/>
  <c r="E20" i="30"/>
  <c r="D17" i="30"/>
  <c r="F17" i="30" s="1"/>
  <c r="E17" i="30"/>
  <c r="D16" i="30"/>
  <c r="F16" i="30" s="1"/>
  <c r="E16" i="30"/>
  <c r="D146" i="26"/>
  <c r="F146" i="26" s="1"/>
  <c r="D145" i="26"/>
  <c r="D142" i="26"/>
  <c r="F142" i="26" s="1"/>
  <c r="D141" i="26"/>
  <c r="F141" i="26" s="1"/>
  <c r="D138" i="26"/>
  <c r="F138" i="26" s="1"/>
  <c r="D137" i="26"/>
  <c r="F137" i="26" s="1"/>
  <c r="D134" i="26"/>
  <c r="H23" i="17" s="1"/>
  <c r="D133" i="26"/>
  <c r="F133" i="26" s="1"/>
  <c r="D130" i="26"/>
  <c r="D129" i="26"/>
  <c r="D126" i="26"/>
  <c r="F126" i="26" s="1"/>
  <c r="D125" i="26"/>
  <c r="F125" i="26" s="1"/>
  <c r="D122" i="26"/>
  <c r="F122" i="26" s="1"/>
  <c r="D121" i="26"/>
  <c r="F121" i="26" s="1"/>
  <c r="D118" i="26"/>
  <c r="D117" i="26"/>
  <c r="F117" i="26" s="1"/>
  <c r="D114" i="26"/>
  <c r="D113" i="26"/>
  <c r="H14" i="17" s="1"/>
  <c r="D110" i="26"/>
  <c r="F110" i="26" s="1"/>
  <c r="D109" i="26"/>
  <c r="F109" i="26" s="1"/>
  <c r="D106" i="26"/>
  <c r="F106" i="26" s="1"/>
  <c r="D105" i="26"/>
  <c r="F105" i="26" s="1"/>
  <c r="B3" i="23"/>
  <c r="K1" i="17"/>
  <c r="C21" i="9" s="1"/>
  <c r="E21" i="9" s="1"/>
  <c r="D17" i="9"/>
  <c r="E23" i="30"/>
  <c r="D23" i="30"/>
  <c r="D1076" i="17" s="1"/>
  <c r="E22" i="30"/>
  <c r="D22" i="30"/>
  <c r="F22" i="30" s="1"/>
  <c r="D68" i="26"/>
  <c r="F68" i="26" s="1"/>
  <c r="D103" i="26"/>
  <c r="H54" i="17" s="1"/>
  <c r="D104" i="26"/>
  <c r="F104" i="26" s="1"/>
  <c r="J1" i="29"/>
  <c r="K3" i="29"/>
  <c r="K4" i="29"/>
  <c r="K5" i="29"/>
  <c r="K6" i="29"/>
  <c r="K7" i="29"/>
  <c r="K8" i="29"/>
  <c r="K9" i="29"/>
  <c r="K10" i="29"/>
  <c r="K11" i="29"/>
  <c r="K12" i="29"/>
  <c r="K13" i="29"/>
  <c r="K14" i="29"/>
  <c r="K1" i="29"/>
  <c r="B2" i="23"/>
  <c r="D21" i="9"/>
  <c r="D9" i="31"/>
  <c r="D8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F9" i="26" s="1"/>
  <c r="G1" i="17"/>
  <c r="I21" i="9"/>
  <c r="D39" i="30"/>
  <c r="G39" i="30" s="1"/>
  <c r="D38" i="30"/>
  <c r="D390" i="17" s="1"/>
  <c r="D26" i="30"/>
  <c r="F26" i="30" s="1"/>
  <c r="D35" i="30"/>
  <c r="D92" i="17" s="1"/>
  <c r="D19" i="30"/>
  <c r="D996" i="17" s="1"/>
  <c r="D18" i="30"/>
  <c r="D392" i="17" s="1"/>
  <c r="D13" i="30"/>
  <c r="D95" i="17" s="1"/>
  <c r="D11" i="30"/>
  <c r="F11" i="30" s="1"/>
  <c r="D15" i="30"/>
  <c r="F15" i="30" s="1"/>
  <c r="D30" i="30"/>
  <c r="D297" i="17" s="1"/>
  <c r="D14" i="30"/>
  <c r="F14" i="30" s="1"/>
  <c r="D12" i="30"/>
  <c r="D91" i="17" s="1"/>
  <c r="D31" i="30"/>
  <c r="D918" i="17" s="1"/>
  <c r="D27" i="30"/>
  <c r="D1077" i="17" s="1"/>
  <c r="E27" i="30"/>
  <c r="D10" i="30"/>
  <c r="F10" i="30" s="1"/>
  <c r="D4" i="26"/>
  <c r="F4" i="26" s="1"/>
  <c r="D3" i="26"/>
  <c r="F3" i="26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C10" i="15"/>
  <c r="C110" i="15"/>
  <c r="C28" i="15"/>
  <c r="C161" i="15"/>
  <c r="C125" i="15"/>
  <c r="C7" i="15"/>
  <c r="C86" i="15"/>
  <c r="C27" i="15"/>
  <c r="F144" i="14"/>
  <c r="F122" i="14"/>
  <c r="F115" i="14"/>
  <c r="F112" i="14"/>
  <c r="F107" i="14"/>
  <c r="F101" i="14"/>
  <c r="F98" i="14"/>
  <c r="F85" i="14"/>
  <c r="F76" i="14"/>
  <c r="F70" i="14"/>
  <c r="F62" i="14"/>
  <c r="F61" i="14"/>
  <c r="F59" i="14"/>
  <c r="F54" i="14"/>
  <c r="F45" i="14"/>
  <c r="F13" i="14"/>
  <c r="F5" i="14"/>
  <c r="C6" i="31"/>
  <c r="E6" i="31" s="1"/>
  <c r="C5" i="31"/>
  <c r="E5" i="31" s="1"/>
  <c r="D5" i="31"/>
  <c r="C9" i="31"/>
  <c r="E9" i="31" s="1"/>
  <c r="C7" i="31"/>
  <c r="E7" i="31" s="1"/>
  <c r="C8" i="31"/>
  <c r="E8" i="31" s="1"/>
  <c r="C4" i="31"/>
  <c r="E4" i="31" s="1"/>
  <c r="C3" i="31"/>
  <c r="E3" i="31" s="1"/>
  <c r="Q1" i="17"/>
  <c r="D56" i="26"/>
  <c r="E39" i="30"/>
  <c r="E38" i="30"/>
  <c r="E35" i="30"/>
  <c r="E34" i="30"/>
  <c r="E31" i="30"/>
  <c r="E30" i="30"/>
  <c r="E26" i="30"/>
  <c r="E19" i="30"/>
  <c r="E18" i="30"/>
  <c r="E15" i="30"/>
  <c r="E14" i="30"/>
  <c r="E13" i="30"/>
  <c r="E12" i="30"/>
  <c r="E11" i="30"/>
  <c r="E10" i="30"/>
  <c r="B1" i="15"/>
  <c r="C16" i="9" s="1"/>
  <c r="E16" i="9" s="1"/>
  <c r="C147" i="15"/>
  <c r="D87" i="26"/>
  <c r="F87" i="26" s="1"/>
  <c r="C39" i="15"/>
  <c r="C41" i="15"/>
  <c r="C36" i="15"/>
  <c r="C53" i="15"/>
  <c r="C6" i="15"/>
  <c r="C42" i="15"/>
  <c r="C152" i="15"/>
  <c r="C22" i="15"/>
  <c r="C38" i="15"/>
  <c r="C50" i="15"/>
  <c r="C144" i="15"/>
  <c r="C158" i="15"/>
  <c r="C92" i="15"/>
  <c r="C117" i="15"/>
  <c r="C54" i="15"/>
  <c r="C155" i="15"/>
  <c r="C56" i="15"/>
  <c r="C65" i="15"/>
  <c r="C101" i="15"/>
  <c r="C18" i="15"/>
  <c r="C82" i="15"/>
  <c r="C140" i="15"/>
  <c r="C103" i="15"/>
  <c r="C134" i="15"/>
  <c r="C122" i="15"/>
  <c r="C146" i="15"/>
  <c r="C46" i="15"/>
  <c r="D18" i="9"/>
  <c r="D143" i="26"/>
  <c r="H97" i="17" s="1"/>
  <c r="D144" i="26"/>
  <c r="H117" i="17" s="1"/>
  <c r="D102" i="26"/>
  <c r="H83" i="17" s="1"/>
  <c r="D140" i="26"/>
  <c r="F140" i="26" s="1"/>
  <c r="D139" i="26"/>
  <c r="D136" i="26"/>
  <c r="D135" i="26"/>
  <c r="F135" i="26" s="1"/>
  <c r="D132" i="26"/>
  <c r="D128" i="26"/>
  <c r="D131" i="26"/>
  <c r="H13" i="17" s="1"/>
  <c r="D127" i="26"/>
  <c r="D124" i="26"/>
  <c r="D123" i="26"/>
  <c r="D120" i="26"/>
  <c r="D77" i="26"/>
  <c r="D21" i="26"/>
  <c r="F21" i="26" s="1"/>
  <c r="D119" i="26"/>
  <c r="F119" i="26" s="1"/>
  <c r="D116" i="26"/>
  <c r="F116" i="26" s="1"/>
  <c r="D115" i="26"/>
  <c r="F115" i="26" s="1"/>
  <c r="H119" i="17"/>
  <c r="D108" i="26"/>
  <c r="F108" i="26" s="1"/>
  <c r="D107" i="26"/>
  <c r="H149" i="17" s="1"/>
  <c r="D101" i="26"/>
  <c r="F101" i="26" s="1"/>
  <c r="D100" i="26"/>
  <c r="H4" i="17" s="1"/>
  <c r="D99" i="26"/>
  <c r="D98" i="26"/>
  <c r="H31" i="17" s="1"/>
  <c r="D97" i="26"/>
  <c r="H48" i="17" s="1"/>
  <c r="D96" i="26"/>
  <c r="D95" i="26"/>
  <c r="D94" i="26"/>
  <c r="H58" i="17" s="1"/>
  <c r="D93" i="26"/>
  <c r="D92" i="26"/>
  <c r="D91" i="26"/>
  <c r="F91" i="26" s="1"/>
  <c r="D90" i="26"/>
  <c r="D89" i="26"/>
  <c r="D88" i="26"/>
  <c r="D86" i="26"/>
  <c r="H10" i="17" s="1"/>
  <c r="D85" i="26"/>
  <c r="F85" i="26" s="1"/>
  <c r="D84" i="26"/>
  <c r="D83" i="26"/>
  <c r="F83" i="26" s="1"/>
  <c r="D82" i="26"/>
  <c r="F82" i="26" s="1"/>
  <c r="D81" i="26"/>
  <c r="H138" i="17" s="1"/>
  <c r="D80" i="26"/>
  <c r="F80" i="26" s="1"/>
  <c r="D75" i="26"/>
  <c r="H105" i="17" s="1"/>
  <c r="D50" i="26"/>
  <c r="D79" i="26"/>
  <c r="H80" i="17" s="1"/>
  <c r="D74" i="26"/>
  <c r="F74" i="26" s="1"/>
  <c r="D78" i="26"/>
  <c r="F78" i="26" s="1"/>
  <c r="D76" i="26"/>
  <c r="D73" i="26"/>
  <c r="H104" i="17" s="1"/>
  <c r="D72" i="26"/>
  <c r="D71" i="26"/>
  <c r="F71" i="26" s="1"/>
  <c r="D16" i="26"/>
  <c r="F16" i="26" s="1"/>
  <c r="D69" i="26"/>
  <c r="F69" i="26" s="1"/>
  <c r="H92" i="17"/>
  <c r="D67" i="26"/>
  <c r="D66" i="26"/>
  <c r="F66" i="26" s="1"/>
  <c r="D65" i="26"/>
  <c r="F65" i="26" s="1"/>
  <c r="D58" i="26"/>
  <c r="F58" i="26" s="1"/>
  <c r="D64" i="26"/>
  <c r="F64" i="26" s="1"/>
  <c r="D63" i="26"/>
  <c r="H45" i="17" s="1"/>
  <c r="D62" i="26"/>
  <c r="D61" i="26"/>
  <c r="H8" i="17" s="1"/>
  <c r="D60" i="26"/>
  <c r="D59" i="26"/>
  <c r="F59" i="26" s="1"/>
  <c r="D57" i="26"/>
  <c r="F57" i="26" s="1"/>
  <c r="D47" i="26"/>
  <c r="D55" i="26"/>
  <c r="F55" i="26" s="1"/>
  <c r="D54" i="26"/>
  <c r="H64" i="17" s="1"/>
  <c r="D53" i="26"/>
  <c r="F53" i="26" s="1"/>
  <c r="D52" i="26"/>
  <c r="F52" i="26" s="1"/>
  <c r="D51" i="26"/>
  <c r="F51" i="26" s="1"/>
  <c r="D32" i="26"/>
  <c r="D49" i="26"/>
  <c r="F49" i="26" s="1"/>
  <c r="D48" i="26"/>
  <c r="F48" i="26" s="1"/>
  <c r="D43" i="26"/>
  <c r="H53" i="17" s="1"/>
  <c r="H55" i="17"/>
  <c r="D45" i="26"/>
  <c r="F45" i="26" s="1"/>
  <c r="D41" i="26"/>
  <c r="F41" i="26" s="1"/>
  <c r="D44" i="26"/>
  <c r="D40" i="26"/>
  <c r="F40" i="26" s="1"/>
  <c r="D39" i="26"/>
  <c r="D38" i="26"/>
  <c r="F38" i="26" s="1"/>
  <c r="D37" i="26"/>
  <c r="F37" i="26" s="1"/>
  <c r="D36" i="26"/>
  <c r="F36" i="26" s="1"/>
  <c r="D35" i="26"/>
  <c r="F35" i="26" s="1"/>
  <c r="D34" i="26"/>
  <c r="D33" i="26"/>
  <c r="F33" i="26" s="1"/>
  <c r="D31" i="26"/>
  <c r="F31" i="26" s="1"/>
  <c r="D30" i="26"/>
  <c r="D29" i="26"/>
  <c r="F29" i="26" s="1"/>
  <c r="D28" i="26"/>
  <c r="F28" i="26" s="1"/>
  <c r="H136" i="17"/>
  <c r="D27" i="26"/>
  <c r="D26" i="26"/>
  <c r="F26" i="26" s="1"/>
  <c r="D24" i="26"/>
  <c r="F24" i="26" s="1"/>
  <c r="D25" i="26"/>
  <c r="D23" i="26"/>
  <c r="F23" i="26" s="1"/>
  <c r="D22" i="26"/>
  <c r="F22" i="26" s="1"/>
  <c r="D20" i="26"/>
  <c r="H153" i="17" s="1"/>
  <c r="D19" i="26"/>
  <c r="H70" i="17" s="1"/>
  <c r="D18" i="26"/>
  <c r="F18" i="26" s="1"/>
  <c r="D17" i="26"/>
  <c r="H128" i="17" s="1"/>
  <c r="D15" i="26"/>
  <c r="F15" i="26" s="1"/>
  <c r="D14" i="26"/>
  <c r="H73" i="17" s="1"/>
  <c r="D13" i="26"/>
  <c r="F13" i="26" s="1"/>
  <c r="D12" i="26"/>
  <c r="F12" i="26" s="1"/>
  <c r="D11" i="26"/>
  <c r="F11" i="26" s="1"/>
  <c r="D10" i="26"/>
  <c r="F10" i="26" s="1"/>
  <c r="D8" i="26"/>
  <c r="F8" i="26" s="1"/>
  <c r="D7" i="26"/>
  <c r="H146" i="17" s="1"/>
  <c r="D6" i="26"/>
  <c r="F6" i="26" s="1"/>
  <c r="D5" i="26"/>
  <c r="H89" i="17"/>
  <c r="D15" i="9"/>
  <c r="C15" i="9"/>
  <c r="E15" i="9" s="1"/>
  <c r="H2" i="23"/>
  <c r="C14" i="9"/>
  <c r="E14" i="9" s="1"/>
  <c r="C13" i="9"/>
  <c r="E13" i="9" s="1"/>
  <c r="D13" i="9"/>
  <c r="C12" i="9"/>
  <c r="E12" i="9" s="1"/>
  <c r="D12" i="9"/>
  <c r="C11" i="9"/>
  <c r="E11" i="9" s="1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E5" i="9" s="1"/>
  <c r="D5" i="9"/>
  <c r="C4" i="9"/>
  <c r="E4" i="9" s="1"/>
  <c r="D4" i="9"/>
  <c r="C3" i="9"/>
  <c r="E3" i="9" s="1"/>
  <c r="G147" i="14"/>
  <c r="D14" i="9"/>
  <c r="D11" i="9"/>
  <c r="D6" i="9"/>
  <c r="D3" i="9"/>
  <c r="H9" i="17"/>
  <c r="H86" i="17"/>
  <c r="H56" i="17"/>
  <c r="H111" i="17"/>
  <c r="D20" i="9"/>
  <c r="C99" i="15"/>
  <c r="F26" i="14"/>
  <c r="F102" i="14"/>
  <c r="C78" i="15"/>
  <c r="C149" i="15"/>
  <c r="F137" i="14"/>
  <c r="F32" i="14"/>
  <c r="C142" i="15"/>
  <c r="C84" i="15"/>
  <c r="C157" i="15"/>
  <c r="C148" i="15"/>
  <c r="C162" i="15"/>
  <c r="F133" i="14"/>
  <c r="J21" i="9"/>
  <c r="C108" i="15"/>
  <c r="F23" i="14"/>
  <c r="F81" i="14"/>
  <c r="F89" i="14"/>
  <c r="C127" i="15"/>
  <c r="C87" i="15"/>
  <c r="C141" i="15"/>
  <c r="F60" i="14"/>
  <c r="C136" i="15"/>
  <c r="F120" i="14"/>
  <c r="F35" i="14"/>
  <c r="F156" i="14"/>
  <c r="F145" i="14"/>
  <c r="F71" i="14"/>
  <c r="F96" i="14"/>
  <c r="C57" i="15"/>
  <c r="C69" i="15"/>
  <c r="F16" i="14"/>
  <c r="F9" i="14"/>
  <c r="F41" i="14"/>
  <c r="F49" i="14"/>
  <c r="F51" i="14"/>
  <c r="F103" i="26"/>
  <c r="D16" i="9"/>
  <c r="K8" i="9" l="1"/>
  <c r="C73" i="15"/>
  <c r="C119" i="15"/>
  <c r="F80" i="14"/>
  <c r="C121" i="15"/>
  <c r="F121" i="14"/>
  <c r="G121" i="14" s="1"/>
  <c r="F4" i="14"/>
  <c r="G4" i="14" s="1"/>
  <c r="F155" i="14"/>
  <c r="C37" i="15"/>
  <c r="C118" i="15"/>
  <c r="C40" i="15"/>
  <c r="F20" i="14"/>
  <c r="C96" i="15"/>
  <c r="C48" i="15"/>
  <c r="C21" i="15"/>
  <c r="C88" i="15"/>
  <c r="C24" i="15"/>
  <c r="C90" i="15"/>
  <c r="C52" i="15"/>
  <c r="C109" i="15"/>
  <c r="C85" i="15"/>
  <c r="C16" i="15"/>
  <c r="C120" i="15"/>
  <c r="C62" i="15"/>
  <c r="C93" i="15"/>
  <c r="F12" i="14"/>
  <c r="C43" i="15"/>
  <c r="C105" i="15"/>
  <c r="C20" i="15"/>
  <c r="C94" i="15"/>
  <c r="C68" i="15"/>
  <c r="C106" i="15"/>
  <c r="C166" i="15"/>
  <c r="C60" i="15"/>
  <c r="C83" i="15"/>
  <c r="C66" i="15"/>
  <c r="C30" i="15"/>
  <c r="C76" i="15"/>
  <c r="C167" i="15"/>
  <c r="F19" i="14"/>
  <c r="F92" i="14"/>
  <c r="G101" i="14"/>
  <c r="C139" i="15"/>
  <c r="F57" i="14"/>
  <c r="G59" i="14" s="1"/>
  <c r="C159" i="15"/>
  <c r="G94" i="14"/>
  <c r="C89" i="15"/>
  <c r="C116" i="15"/>
  <c r="C31" i="15"/>
  <c r="C102" i="15"/>
  <c r="C19" i="15"/>
  <c r="F8" i="14"/>
  <c r="C55" i="15"/>
  <c r="C23" i="15"/>
  <c r="C15" i="15"/>
  <c r="G70" i="14"/>
  <c r="C104" i="15"/>
  <c r="C163" i="15"/>
  <c r="G122" i="14"/>
  <c r="C45" i="15"/>
  <c r="C164" i="15"/>
  <c r="C487" i="17"/>
  <c r="C79" i="17"/>
  <c r="C138" i="17"/>
  <c r="C261" i="17"/>
  <c r="C172" i="17"/>
  <c r="C546" i="17"/>
  <c r="C143" i="17"/>
  <c r="C169" i="17"/>
  <c r="C14" i="17"/>
  <c r="C435" i="17"/>
  <c r="C59" i="17"/>
  <c r="C246" i="17"/>
  <c r="C10" i="17"/>
  <c r="C410" i="17"/>
  <c r="C11" i="17"/>
  <c r="C394" i="17"/>
  <c r="C331" i="17"/>
  <c r="C356" i="17"/>
  <c r="C48" i="17"/>
  <c r="C17" i="17"/>
  <c r="C409" i="17"/>
  <c r="C518" i="17"/>
  <c r="C456" i="17"/>
  <c r="C4" i="17"/>
  <c r="C83" i="17"/>
  <c r="C12" i="17"/>
  <c r="C623" i="17"/>
  <c r="C244" i="17"/>
  <c r="C78" i="17"/>
  <c r="C13" i="17"/>
  <c r="C186" i="17"/>
  <c r="C72" i="17"/>
  <c r="H1094" i="32"/>
  <c r="H1206" i="32"/>
  <c r="H404" i="32"/>
  <c r="H88" i="17"/>
  <c r="H32" i="17"/>
  <c r="H34" i="17"/>
  <c r="H69" i="17"/>
  <c r="H36" i="17"/>
  <c r="H67" i="17"/>
  <c r="H108" i="17"/>
  <c r="H118" i="17"/>
  <c r="H75" i="17"/>
  <c r="H112" i="17"/>
  <c r="H61" i="17"/>
  <c r="H87" i="17"/>
  <c r="H46" i="17"/>
  <c r="H44" i="17"/>
  <c r="H126" i="17"/>
  <c r="H98" i="17"/>
  <c r="H139" i="17"/>
  <c r="H133" i="17"/>
  <c r="H100" i="17"/>
  <c r="H125" i="17"/>
  <c r="C482" i="17"/>
  <c r="C981" i="17"/>
  <c r="C190" i="17"/>
  <c r="C664" i="17"/>
  <c r="C750" i="17"/>
  <c r="C224" i="17"/>
  <c r="C990" i="17"/>
  <c r="C1425" i="17"/>
  <c r="C1433" i="17"/>
  <c r="C1389" i="17"/>
  <c r="C757" i="17"/>
  <c r="C1294" i="17"/>
  <c r="C685" i="17"/>
  <c r="C1189" i="17"/>
  <c r="C124" i="17"/>
  <c r="C1219" i="17"/>
  <c r="C702" i="17"/>
  <c r="C1468" i="17"/>
  <c r="C1163" i="17"/>
  <c r="C1069" i="17"/>
  <c r="C504" i="17"/>
  <c r="C335" i="17"/>
  <c r="C723" i="17"/>
  <c r="C1027" i="17"/>
  <c r="C147" i="17"/>
  <c r="C175" i="17"/>
  <c r="C455" i="17"/>
  <c r="C694" i="17"/>
  <c r="C764" i="17"/>
  <c r="C1071" i="17"/>
  <c r="C64" i="17"/>
  <c r="C589" i="17"/>
  <c r="C595" i="17"/>
  <c r="C876" i="17"/>
  <c r="C858" i="17"/>
  <c r="C1407" i="17"/>
  <c r="C364" i="17"/>
  <c r="C813" i="17"/>
  <c r="C102" i="17"/>
  <c r="C266" i="17"/>
  <c r="C790" i="17"/>
  <c r="C329" i="17"/>
  <c r="C608" i="17"/>
  <c r="C451" i="17"/>
  <c r="C34" i="17"/>
  <c r="C1300" i="17"/>
  <c r="C483" i="17"/>
  <c r="C1332" i="17"/>
  <c r="C1238" i="17"/>
  <c r="C332" i="17"/>
  <c r="H278" i="32"/>
  <c r="C945" i="17"/>
  <c r="C1403" i="17"/>
  <c r="C791" i="17"/>
  <c r="C1137" i="17"/>
  <c r="C1287" i="17"/>
  <c r="C207" i="17"/>
  <c r="C129" i="17"/>
  <c r="C51" i="17"/>
  <c r="C854" i="17"/>
  <c r="H574" i="32"/>
  <c r="C314" i="17"/>
  <c r="C1478" i="17"/>
  <c r="H774" i="32"/>
  <c r="I775" i="32" s="1"/>
  <c r="C577" i="17"/>
  <c r="C1345" i="17"/>
  <c r="C111" i="17"/>
  <c r="C384" i="17"/>
  <c r="C531" i="17"/>
  <c r="C361" i="17"/>
  <c r="C1322" i="17"/>
  <c r="C1440" i="17"/>
  <c r="C1123" i="17"/>
  <c r="C403" i="17"/>
  <c r="H78" i="32"/>
  <c r="C561" i="17"/>
  <c r="C602" i="17"/>
  <c r="C376" i="17"/>
  <c r="C666" i="17"/>
  <c r="C441" i="17"/>
  <c r="C321" i="17"/>
  <c r="C268" i="17"/>
  <c r="C585" i="17"/>
  <c r="C600" i="17"/>
  <c r="C1400" i="17"/>
  <c r="C439" i="17"/>
  <c r="C287" i="17"/>
  <c r="C1106" i="17"/>
  <c r="C448" i="17"/>
  <c r="C1023" i="17"/>
  <c r="C650" i="17"/>
  <c r="C1422" i="17"/>
  <c r="H1476" i="32"/>
  <c r="C348" i="17"/>
  <c r="C1257" i="17"/>
  <c r="H500" i="32"/>
  <c r="H1452" i="32"/>
  <c r="H1326" i="32"/>
  <c r="I1327" i="32" s="1"/>
  <c r="H1038" i="32"/>
  <c r="H751" i="32"/>
  <c r="C1461" i="17"/>
  <c r="C856" i="17"/>
  <c r="H1150" i="32"/>
  <c r="H727" i="32"/>
  <c r="H783" i="32"/>
  <c r="I559" i="23"/>
  <c r="H1070" i="32"/>
  <c r="H1390" i="32"/>
  <c r="H807" i="32"/>
  <c r="H996" i="32"/>
  <c r="H1380" i="32"/>
  <c r="I1379" i="32" s="1"/>
  <c r="C1383" i="17"/>
  <c r="H1102" i="32"/>
  <c r="H1151" i="32"/>
  <c r="H558" i="32"/>
  <c r="H871" i="32"/>
  <c r="H1031" i="32"/>
  <c r="H1255" i="32"/>
  <c r="I1254" i="32" s="1"/>
  <c r="I103" i="23"/>
  <c r="H99" i="32"/>
  <c r="H131" i="32"/>
  <c r="I131" i="32" s="1"/>
  <c r="H683" i="32"/>
  <c r="H907" i="32"/>
  <c r="H995" i="32"/>
  <c r="H1091" i="32"/>
  <c r="H1243" i="32"/>
  <c r="H1283" i="32"/>
  <c r="H1307" i="32"/>
  <c r="H1444" i="32"/>
  <c r="H70" i="32"/>
  <c r="I139" i="23"/>
  <c r="C516" i="17"/>
  <c r="C1384" i="17"/>
  <c r="C1161" i="17"/>
  <c r="C534" i="17"/>
  <c r="C612" i="17"/>
  <c r="C73" i="17"/>
  <c r="C1072" i="17"/>
  <c r="H60" i="32"/>
  <c r="H671" i="32"/>
  <c r="H596" i="32"/>
  <c r="H764" i="32"/>
  <c r="H932" i="32"/>
  <c r="H1055" i="32"/>
  <c r="H1188" i="32"/>
  <c r="H1423" i="32"/>
  <c r="I526" i="23"/>
  <c r="C678" i="17"/>
  <c r="C911" i="17"/>
  <c r="I1426" i="23"/>
  <c r="H711" i="32"/>
  <c r="H1387" i="32"/>
  <c r="H1455" i="32"/>
  <c r="H127" i="32"/>
  <c r="H1095" i="32"/>
  <c r="I1095" i="32" s="1"/>
  <c r="H1428" i="32"/>
  <c r="I1427" i="32" s="1"/>
  <c r="C915" i="17"/>
  <c r="H45" i="32"/>
  <c r="H61" i="32"/>
  <c r="H109" i="32"/>
  <c r="H141" i="32"/>
  <c r="H173" i="32"/>
  <c r="C863" i="17"/>
  <c r="H197" i="32"/>
  <c r="H213" i="32"/>
  <c r="I213" i="32" s="1"/>
  <c r="H245" i="32"/>
  <c r="H261" i="32"/>
  <c r="H309" i="32"/>
  <c r="H341" i="32"/>
  <c r="H349" i="32"/>
  <c r="H501" i="32"/>
  <c r="H533" i="32"/>
  <c r="H557" i="32"/>
  <c r="H573" i="32"/>
  <c r="I574" i="32" s="1"/>
  <c r="H589" i="32"/>
  <c r="H621" i="32"/>
  <c r="H637" i="32"/>
  <c r="I638" i="32" s="1"/>
  <c r="H645" i="32"/>
  <c r="H661" i="32"/>
  <c r="H669" i="32"/>
  <c r="H677" i="32"/>
  <c r="H693" i="32"/>
  <c r="H701" i="32"/>
  <c r="H709" i="32"/>
  <c r="H717" i="32"/>
  <c r="H725" i="32"/>
  <c r="H741" i="32"/>
  <c r="H749" i="32"/>
  <c r="H789" i="32"/>
  <c r="H797" i="32"/>
  <c r="H821" i="32"/>
  <c r="H829" i="32"/>
  <c r="H837" i="32"/>
  <c r="H853" i="32"/>
  <c r="H877" i="32"/>
  <c r="H885" i="32"/>
  <c r="H893" i="32"/>
  <c r="H909" i="32"/>
  <c r="H917" i="32"/>
  <c r="H941" i="32"/>
  <c r="H981" i="32"/>
  <c r="H1021" i="32"/>
  <c r="H1045" i="32"/>
  <c r="H1253" i="32"/>
  <c r="H1261" i="32"/>
  <c r="H1277" i="32"/>
  <c r="H1365" i="32"/>
  <c r="H1446" i="32"/>
  <c r="H934" i="32"/>
  <c r="I934" i="32" s="1"/>
  <c r="H1230" i="32"/>
  <c r="H390" i="32"/>
  <c r="H687" i="32"/>
  <c r="H1103" i="32"/>
  <c r="H1204" i="32"/>
  <c r="H1522" i="32"/>
  <c r="H1530" i="32"/>
  <c r="H12" i="32"/>
  <c r="C226" i="17"/>
  <c r="H286" i="32"/>
  <c r="H382" i="32"/>
  <c r="C432" i="17"/>
  <c r="H1078" i="32"/>
  <c r="H1415" i="32"/>
  <c r="H695" i="32"/>
  <c r="H13" i="32"/>
  <c r="C503" i="17"/>
  <c r="C1034" i="17"/>
  <c r="C700" i="17"/>
  <c r="C618" i="17"/>
  <c r="C590" i="17"/>
  <c r="H483" i="32"/>
  <c r="H148" i="32"/>
  <c r="H436" i="32"/>
  <c r="H703" i="32"/>
  <c r="H855" i="32"/>
  <c r="H1367" i="32"/>
  <c r="H25" i="32"/>
  <c r="C775" i="17"/>
  <c r="I1357" i="23"/>
  <c r="H24" i="32"/>
  <c r="H965" i="32"/>
  <c r="H1013" i="32"/>
  <c r="H1077" i="32"/>
  <c r="H1157" i="32"/>
  <c r="H1173" i="32"/>
  <c r="H1245" i="32"/>
  <c r="I1245" i="32" s="1"/>
  <c r="H1301" i="32"/>
  <c r="H1317" i="32"/>
  <c r="H1325" i="32"/>
  <c r="H1341" i="32"/>
  <c r="H1349" i="32"/>
  <c r="I1350" i="32" s="1"/>
  <c r="H1381" i="32"/>
  <c r="I1381" i="32" s="1"/>
  <c r="H765" i="32"/>
  <c r="H1014" i="32"/>
  <c r="H1158" i="32"/>
  <c r="H844" i="32"/>
  <c r="H1036" i="32"/>
  <c r="H1223" i="32"/>
  <c r="I1223" i="32" s="1"/>
  <c r="H1319" i="32"/>
  <c r="I1318" i="32" s="1"/>
  <c r="H1391" i="32"/>
  <c r="H1442" i="32"/>
  <c r="I593" i="23"/>
  <c r="I641" i="23"/>
  <c r="I767" i="23"/>
  <c r="H1500" i="32"/>
  <c r="C1089" i="17"/>
  <c r="H1540" i="32"/>
  <c r="C1385" i="17"/>
  <c r="C635" i="17"/>
  <c r="H103" i="32"/>
  <c r="H135" i="32"/>
  <c r="H159" i="32"/>
  <c r="C739" i="17"/>
  <c r="H183" i="32"/>
  <c r="H311" i="32"/>
  <c r="I311" i="32" s="1"/>
  <c r="H327" i="32"/>
  <c r="C221" i="17"/>
  <c r="H399" i="32"/>
  <c r="H439" i="32"/>
  <c r="H447" i="32"/>
  <c r="H463" i="32"/>
  <c r="H519" i="32"/>
  <c r="H567" i="32"/>
  <c r="H647" i="32"/>
  <c r="H413" i="32"/>
  <c r="H334" i="32"/>
  <c r="H133" i="32"/>
  <c r="H686" i="32"/>
  <c r="H1174" i="32"/>
  <c r="I1174" i="32" s="1"/>
  <c r="H1463" i="32"/>
  <c r="H972" i="32"/>
  <c r="C811" i="17"/>
  <c r="C1230" i="17"/>
  <c r="C1140" i="17"/>
  <c r="C1070" i="17"/>
  <c r="C400" i="17"/>
  <c r="C542" i="17"/>
  <c r="C1037" i="17"/>
  <c r="H1110" i="32"/>
  <c r="H679" i="32"/>
  <c r="H755" i="32"/>
  <c r="H868" i="32"/>
  <c r="H1060" i="32"/>
  <c r="H1335" i="32"/>
  <c r="H694" i="32"/>
  <c r="H839" i="32"/>
  <c r="H1047" i="32"/>
  <c r="H1318" i="32"/>
  <c r="H116" i="32"/>
  <c r="H214" i="32"/>
  <c r="H759" i="32"/>
  <c r="H1067" i="32"/>
  <c r="H1339" i="32"/>
  <c r="H1421" i="32"/>
  <c r="I64" i="23"/>
  <c r="I281" i="23"/>
  <c r="C1118" i="17"/>
  <c r="C815" i="17"/>
  <c r="C1188" i="17"/>
  <c r="C952" i="17"/>
  <c r="C450" i="17"/>
  <c r="C1472" i="17"/>
  <c r="H155" i="32"/>
  <c r="H1399" i="32"/>
  <c r="H1054" i="32"/>
  <c r="C985" i="17"/>
  <c r="C517" i="17"/>
  <c r="C691" i="17"/>
  <c r="H4" i="32"/>
  <c r="H685" i="32"/>
  <c r="H805" i="32"/>
  <c r="H540" i="32"/>
  <c r="H1435" i="32"/>
  <c r="H1454" i="32"/>
  <c r="H438" i="32"/>
  <c r="H911" i="32"/>
  <c r="H1062" i="32"/>
  <c r="H1126" i="32"/>
  <c r="H1334" i="32"/>
  <c r="H1199" i="32"/>
  <c r="H1295" i="32"/>
  <c r="I1294" i="32" s="1"/>
  <c r="I462" i="23"/>
  <c r="H1141" i="32"/>
  <c r="I1142" i="32" s="1"/>
  <c r="C1469" i="17"/>
  <c r="H973" i="32"/>
  <c r="I901" i="23"/>
  <c r="H823" i="32"/>
  <c r="I1099" i="23"/>
  <c r="H1420" i="32"/>
  <c r="I1113" i="23"/>
  <c r="H158" i="32"/>
  <c r="I1761" i="23"/>
  <c r="H1119" i="32"/>
  <c r="I1924" i="23"/>
  <c r="H1358" i="32"/>
  <c r="I305" i="23"/>
  <c r="H870" i="32"/>
  <c r="I409" i="23"/>
  <c r="H1303" i="32"/>
  <c r="H1411" i="32"/>
  <c r="I1114" i="23"/>
  <c r="H1046" i="32"/>
  <c r="H1029" i="32"/>
  <c r="I551" i="23"/>
  <c r="H1470" i="32"/>
  <c r="I684" i="23"/>
  <c r="H1451" i="32"/>
  <c r="I1497" i="23"/>
  <c r="H1015" i="32"/>
  <c r="I1174" i="23"/>
  <c r="H1443" i="32"/>
  <c r="I1226" i="23"/>
  <c r="H1445" i="32"/>
  <c r="I1398" i="23"/>
  <c r="H758" i="32"/>
  <c r="I1896" i="23"/>
  <c r="H863" i="32"/>
  <c r="H1182" i="32"/>
  <c r="H164" i="32"/>
  <c r="H583" i="32"/>
  <c r="I566" i="23"/>
  <c r="H1279" i="32"/>
  <c r="I762" i="23"/>
  <c r="H1231" i="32"/>
  <c r="I1186" i="23"/>
  <c r="H1134" i="32"/>
  <c r="I1513" i="23"/>
  <c r="H460" i="32"/>
  <c r="I1521" i="23"/>
  <c r="H903" i="32"/>
  <c r="I241" i="23"/>
  <c r="H1198" i="32"/>
  <c r="I1194" i="23"/>
  <c r="H1247" i="32"/>
  <c r="I1322" i="23"/>
  <c r="H828" i="32"/>
  <c r="I1411" i="23"/>
  <c r="H1359" i="32"/>
  <c r="H51" i="32"/>
  <c r="H847" i="32"/>
  <c r="H1269" i="32"/>
  <c r="I316" i="23"/>
  <c r="I1720" i="23"/>
  <c r="H1366" i="32"/>
  <c r="I1789" i="23"/>
  <c r="H1278" i="32"/>
  <c r="I1848" i="23"/>
  <c r="H1310" i="32"/>
  <c r="H879" i="32"/>
  <c r="I310" i="23"/>
  <c r="I395" i="23"/>
  <c r="H1087" i="32"/>
  <c r="I855" i="23"/>
  <c r="H1375" i="32"/>
  <c r="H93" i="32"/>
  <c r="I37" i="23"/>
  <c r="H260" i="32"/>
  <c r="I590" i="23"/>
  <c r="H1360" i="32"/>
  <c r="I1359" i="32" s="1"/>
  <c r="H1125" i="32"/>
  <c r="H1189" i="32"/>
  <c r="H1229" i="32"/>
  <c r="H1237" i="32"/>
  <c r="I1237" i="32" s="1"/>
  <c r="H1357" i="32"/>
  <c r="H1373" i="32"/>
  <c r="H1389" i="32"/>
  <c r="H1397" i="32"/>
  <c r="I1397" i="32" s="1"/>
  <c r="H1405" i="32"/>
  <c r="H1437" i="32"/>
  <c r="H1453" i="32"/>
  <c r="H1461" i="32"/>
  <c r="I1462" i="32" s="1"/>
  <c r="H1477" i="32"/>
  <c r="I1479" i="32" s="1"/>
  <c r="I1207" i="23"/>
  <c r="H1491" i="32"/>
  <c r="H1507" i="32"/>
  <c r="H1531" i="32"/>
  <c r="H1555" i="32"/>
  <c r="H1563" i="32"/>
  <c r="H38" i="32"/>
  <c r="H62" i="32"/>
  <c r="H94" i="32"/>
  <c r="H118" i="32"/>
  <c r="I118" i="32" s="1"/>
  <c r="H134" i="32"/>
  <c r="H150" i="32"/>
  <c r="H166" i="32"/>
  <c r="H182" i="32"/>
  <c r="H190" i="32"/>
  <c r="H198" i="32"/>
  <c r="H230" i="32"/>
  <c r="H246" i="32"/>
  <c r="H254" i="32"/>
  <c r="H262" i="32"/>
  <c r="H294" i="32"/>
  <c r="H302" i="32"/>
  <c r="H318" i="32"/>
  <c r="H326" i="32"/>
  <c r="H342" i="32"/>
  <c r="I342" i="32" s="1"/>
  <c r="H350" i="32"/>
  <c r="I350" i="32" s="1"/>
  <c r="H366" i="32"/>
  <c r="H374" i="32"/>
  <c r="H414" i="32"/>
  <c r="I414" i="32" s="1"/>
  <c r="H422" i="32"/>
  <c r="H430" i="32"/>
  <c r="H446" i="32"/>
  <c r="H470" i="32"/>
  <c r="H494" i="32"/>
  <c r="H502" i="32"/>
  <c r="H510" i="32"/>
  <c r="H534" i="32"/>
  <c r="H550" i="32"/>
  <c r="H606" i="32"/>
  <c r="H614" i="32"/>
  <c r="H622" i="32"/>
  <c r="H630" i="32"/>
  <c r="H646" i="32"/>
  <c r="H670" i="32"/>
  <c r="I670" i="32" s="1"/>
  <c r="H678" i="32"/>
  <c r="I677" i="32" s="1"/>
  <c r="H702" i="32"/>
  <c r="H718" i="32"/>
  <c r="H726" i="32"/>
  <c r="H798" i="32"/>
  <c r="I798" i="32" s="1"/>
  <c r="H806" i="32"/>
  <c r="H814" i="32"/>
  <c r="H838" i="32"/>
  <c r="H846" i="32"/>
  <c r="H862" i="32"/>
  <c r="H886" i="32"/>
  <c r="I886" i="32" s="1"/>
  <c r="H894" i="32"/>
  <c r="H910" i="32"/>
  <c r="H918" i="32"/>
  <c r="H942" i="32"/>
  <c r="H950" i="32"/>
  <c r="H966" i="32"/>
  <c r="H990" i="32"/>
  <c r="H1022" i="32"/>
  <c r="H215" i="32"/>
  <c r="I215" i="32" s="1"/>
  <c r="H239" i="32"/>
  <c r="I239" i="32" s="1"/>
  <c r="H423" i="32"/>
  <c r="H503" i="32"/>
  <c r="H511" i="32"/>
  <c r="I511" i="32" s="1"/>
  <c r="H535" i="32"/>
  <c r="I535" i="32" s="1"/>
  <c r="H543" i="32"/>
  <c r="H551" i="32"/>
  <c r="H591" i="32"/>
  <c r="H607" i="32"/>
  <c r="H623" i="32"/>
  <c r="H631" i="32"/>
  <c r="H655" i="32"/>
  <c r="H663" i="32"/>
  <c r="H6" i="32"/>
  <c r="I6" i="32" s="1"/>
  <c r="H191" i="32"/>
  <c r="I191" i="32" s="1"/>
  <c r="H263" i="32"/>
  <c r="H295" i="32"/>
  <c r="H303" i="32"/>
  <c r="H1023" i="32"/>
  <c r="H1414" i="32"/>
  <c r="H947" i="32"/>
  <c r="H1468" i="32"/>
  <c r="I1468" i="32" s="1"/>
  <c r="H743" i="32"/>
  <c r="H1371" i="32"/>
  <c r="I570" i="23"/>
  <c r="C1442" i="17"/>
  <c r="C836" i="17"/>
  <c r="H1262" i="32"/>
  <c r="H719" i="32"/>
  <c r="H791" i="32"/>
  <c r="H79" i="32"/>
  <c r="H335" i="32"/>
  <c r="I334" i="32" s="1"/>
  <c r="H1012" i="32"/>
  <c r="H638" i="32"/>
  <c r="H878" i="32"/>
  <c r="I878" i="32" s="1"/>
  <c r="H1436" i="32"/>
  <c r="H959" i="32"/>
  <c r="H1460" i="32"/>
  <c r="I1459" i="32" s="1"/>
  <c r="H1559" i="32"/>
  <c r="H34" i="32"/>
  <c r="H58" i="32"/>
  <c r="H74" i="32"/>
  <c r="H122" i="32"/>
  <c r="H154" i="32"/>
  <c r="H234" i="32"/>
  <c r="H266" i="32"/>
  <c r="H506" i="32"/>
  <c r="H682" i="32"/>
  <c r="H714" i="32"/>
  <c r="H762" i="32"/>
  <c r="H786" i="32"/>
  <c r="H818" i="32"/>
  <c r="H826" i="32"/>
  <c r="H1002" i="32"/>
  <c r="H1122" i="32"/>
  <c r="H1218" i="32"/>
  <c r="H1242" i="32"/>
  <c r="H1322" i="32"/>
  <c r="H1362" i="32"/>
  <c r="H107" i="32"/>
  <c r="H227" i="32"/>
  <c r="H283" i="32"/>
  <c r="H691" i="32"/>
  <c r="C346" i="17"/>
  <c r="D1193" i="17"/>
  <c r="D85" i="17"/>
  <c r="D1139" i="17"/>
  <c r="D1202" i="17"/>
  <c r="D408" i="17"/>
  <c r="D1149" i="17"/>
  <c r="D1203" i="17"/>
  <c r="H398" i="32"/>
  <c r="I399" i="32" s="1"/>
  <c r="C601" i="17"/>
  <c r="H590" i="32"/>
  <c r="H782" i="32"/>
  <c r="H22" i="32"/>
  <c r="H174" i="32"/>
  <c r="H406" i="32"/>
  <c r="H454" i="32"/>
  <c r="H1483" i="32"/>
  <c r="D89" i="17"/>
  <c r="D409" i="17"/>
  <c r="D1150" i="17"/>
  <c r="H662" i="32"/>
  <c r="H902" i="32"/>
  <c r="H958" i="32"/>
  <c r="H1523" i="32"/>
  <c r="H95" i="32"/>
  <c r="H358" i="32"/>
  <c r="C647" i="17"/>
  <c r="C406" i="17"/>
  <c r="C1368" i="17"/>
  <c r="C341" i="17"/>
  <c r="C1458" i="17"/>
  <c r="C625" i="17"/>
  <c r="C714" i="17"/>
  <c r="C1353" i="17"/>
  <c r="C106" i="17"/>
  <c r="C264" i="17"/>
  <c r="D410" i="17"/>
  <c r="D1151" i="17"/>
  <c r="H30" i="32"/>
  <c r="H854" i="32"/>
  <c r="H1532" i="32"/>
  <c r="H46" i="32"/>
  <c r="H102" i="32"/>
  <c r="H142" i="32"/>
  <c r="H310" i="32"/>
  <c r="H359" i="32"/>
  <c r="H462" i="32"/>
  <c r="H566" i="32"/>
  <c r="C822" i="17"/>
  <c r="C1237" i="17"/>
  <c r="C901" i="17"/>
  <c r="C783" i="17"/>
  <c r="C167" i="17"/>
  <c r="D312" i="17"/>
  <c r="D411" i="17"/>
  <c r="D983" i="17"/>
  <c r="D1152" i="17"/>
  <c r="H110" i="32"/>
  <c r="C419" i="17"/>
  <c r="H222" i="32"/>
  <c r="H982" i="32"/>
  <c r="H55" i="32"/>
  <c r="H518" i="32"/>
  <c r="H1539" i="32"/>
  <c r="C1201" i="17"/>
  <c r="C74" i="17"/>
  <c r="C67" i="17"/>
  <c r="D412" i="17"/>
  <c r="D1168" i="17"/>
  <c r="H582" i="32"/>
  <c r="H21" i="32"/>
  <c r="C191" i="17"/>
  <c r="H231" i="32"/>
  <c r="H734" i="32"/>
  <c r="H206" i="32"/>
  <c r="H526" i="32"/>
  <c r="H478" i="32"/>
  <c r="C816" i="17"/>
  <c r="C250" i="17"/>
  <c r="D1066" i="17"/>
  <c r="D1169" i="17"/>
  <c r="C1371" i="17"/>
  <c r="C675" i="17"/>
  <c r="C1449" i="17"/>
  <c r="C158" i="17"/>
  <c r="C884" i="17"/>
  <c r="C1240" i="17"/>
  <c r="C852" i="17"/>
  <c r="C721" i="17"/>
  <c r="C1460" i="17"/>
  <c r="H845" i="32"/>
  <c r="H1109" i="32"/>
  <c r="I1109" i="32" s="1"/>
  <c r="H391" i="32"/>
  <c r="H125" i="32"/>
  <c r="H143" i="32"/>
  <c r="H207" i="32"/>
  <c r="H269" i="32"/>
  <c r="H773" i="32"/>
  <c r="H901" i="32"/>
  <c r="H1061" i="32"/>
  <c r="H1205" i="32"/>
  <c r="H1508" i="32"/>
  <c r="C499" i="17"/>
  <c r="H1093" i="32"/>
  <c r="C1143" i="17"/>
  <c r="H1117" i="32"/>
  <c r="I1118" i="32" s="1"/>
  <c r="C1076" i="17"/>
  <c r="H1309" i="32"/>
  <c r="H14" i="32"/>
  <c r="H1556" i="32"/>
  <c r="I1556" i="32" s="1"/>
  <c r="C840" i="17"/>
  <c r="H1069" i="32"/>
  <c r="H541" i="32"/>
  <c r="H989" i="32"/>
  <c r="H1333" i="32"/>
  <c r="C868" i="17"/>
  <c r="H29" i="32"/>
  <c r="H415" i="32"/>
  <c r="H247" i="32"/>
  <c r="H31" i="32"/>
  <c r="H151" i="32"/>
  <c r="H279" i="32"/>
  <c r="I278" i="32" s="1"/>
  <c r="H343" i="32"/>
  <c r="H383" i="32"/>
  <c r="I382" i="32" s="1"/>
  <c r="H549" i="32"/>
  <c r="H597" i="32"/>
  <c r="I597" i="32" s="1"/>
  <c r="H653" i="32"/>
  <c r="H1149" i="32"/>
  <c r="I1149" i="32" s="1"/>
  <c r="H1221" i="32"/>
  <c r="C1441" i="17"/>
  <c r="H1165" i="32"/>
  <c r="H781" i="32"/>
  <c r="C1057" i="17"/>
  <c r="H1516" i="32"/>
  <c r="H1213" i="32"/>
  <c r="I1214" i="32" s="1"/>
  <c r="H1524" i="32"/>
  <c r="I1524" i="32" s="1"/>
  <c r="H39" i="32"/>
  <c r="H1564" i="32"/>
  <c r="H287" i="32"/>
  <c r="H319" i="32"/>
  <c r="H495" i="32"/>
  <c r="H525" i="32"/>
  <c r="H869" i="32"/>
  <c r="I869" i="32" s="1"/>
  <c r="H1037" i="32"/>
  <c r="H605" i="32"/>
  <c r="H757" i="32"/>
  <c r="C921" i="17"/>
  <c r="H111" i="32"/>
  <c r="H63" i="32"/>
  <c r="H949" i="32"/>
  <c r="H223" i="32"/>
  <c r="H613" i="32"/>
  <c r="H1101" i="32"/>
  <c r="H1197" i="32"/>
  <c r="H1548" i="32"/>
  <c r="C1567" i="17"/>
  <c r="H1053" i="32"/>
  <c r="H517" i="32"/>
  <c r="H175" i="32"/>
  <c r="H87" i="32"/>
  <c r="H229" i="32"/>
  <c r="H431" i="32"/>
  <c r="H527" i="32"/>
  <c r="H733" i="32"/>
  <c r="H1492" i="32"/>
  <c r="H925" i="32"/>
  <c r="I925" i="32" s="1"/>
  <c r="C184" i="17"/>
  <c r="C613" i="17"/>
  <c r="C149" i="17"/>
  <c r="C1228" i="17"/>
  <c r="C328" i="17"/>
  <c r="C1116" i="17"/>
  <c r="C1179" i="17"/>
  <c r="C1275" i="17"/>
  <c r="C38" i="17"/>
  <c r="C951" i="17"/>
  <c r="C110" i="17"/>
  <c r="C665" i="17"/>
  <c r="C607" i="17"/>
  <c r="C591" i="17"/>
  <c r="C506" i="17"/>
  <c r="C29" i="17"/>
  <c r="C880" i="17"/>
  <c r="C642" i="17"/>
  <c r="C46" i="17"/>
  <c r="C505" i="17"/>
  <c r="C1432" i="17"/>
  <c r="C1431" i="17"/>
  <c r="C692" i="17"/>
  <c r="C1024" i="17"/>
  <c r="C926" i="17"/>
  <c r="C725" i="17"/>
  <c r="C304" i="17"/>
  <c r="C620" i="17"/>
  <c r="C528" i="17"/>
  <c r="C978" i="17"/>
  <c r="C789" i="17"/>
  <c r="C693" i="17"/>
  <c r="C1142" i="17"/>
  <c r="C1221" i="17"/>
  <c r="C587" i="17"/>
  <c r="C222" i="17"/>
  <c r="C323" i="17"/>
  <c r="C354" i="17"/>
  <c r="C1141" i="17"/>
  <c r="C649" i="17"/>
  <c r="C1079" i="17"/>
  <c r="C31" i="17"/>
  <c r="C928" i="17"/>
  <c r="C1272" i="17"/>
  <c r="C1044" i="17"/>
  <c r="C890" i="17"/>
  <c r="C523" i="17"/>
  <c r="C1348" i="17"/>
  <c r="C1356" i="17"/>
  <c r="C127" i="17"/>
  <c r="C1170" i="17"/>
  <c r="C1135" i="17"/>
  <c r="C228" i="17"/>
  <c r="C737" i="17"/>
  <c r="C524" i="17"/>
  <c r="C1032" i="17"/>
  <c r="C153" i="17"/>
  <c r="C557" i="17"/>
  <c r="C1395" i="17"/>
  <c r="C641" i="17"/>
  <c r="C946" i="17"/>
  <c r="C1397" i="17"/>
  <c r="C114" i="17"/>
  <c r="C703" i="17"/>
  <c r="C383" i="17"/>
  <c r="C183" i="17"/>
  <c r="C1455" i="17"/>
  <c r="C797" i="17"/>
  <c r="C1453" i="17"/>
  <c r="C68" i="17"/>
  <c r="C1413" i="17"/>
  <c r="C716" i="17"/>
  <c r="C903" i="17"/>
  <c r="C413" i="17"/>
  <c r="C671" i="17"/>
  <c r="C1271" i="17"/>
  <c r="C49" i="17"/>
  <c r="C290" i="17"/>
  <c r="C1081" i="17"/>
  <c r="C1277" i="17"/>
  <c r="C469" i="17"/>
  <c r="C935" i="17"/>
  <c r="C640" i="17"/>
  <c r="C562" i="17"/>
  <c r="C743" i="17"/>
  <c r="C105" i="17"/>
  <c r="C1235" i="17"/>
  <c r="C54" i="17"/>
  <c r="C614" i="17"/>
  <c r="C1176" i="17"/>
  <c r="C1013" i="17"/>
  <c r="C1109" i="17"/>
  <c r="C1276" i="17"/>
  <c r="C1051" i="17"/>
  <c r="C751" i="17"/>
  <c r="H861" i="32"/>
  <c r="C774" i="17"/>
  <c r="C621" i="17"/>
  <c r="C866" i="17"/>
  <c r="C334" i="17"/>
  <c r="C1464" i="17"/>
  <c r="C1217" i="17"/>
  <c r="C27" i="17"/>
  <c r="C229" i="17"/>
  <c r="C195" i="17"/>
  <c r="C914" i="17"/>
  <c r="C1465" i="17"/>
  <c r="C1025" i="17"/>
  <c r="C849" i="17"/>
  <c r="C555" i="17"/>
  <c r="C1097" i="17"/>
  <c r="C283" i="17"/>
  <c r="C1052" i="17"/>
  <c r="C1246" i="17"/>
  <c r="C548" i="17"/>
  <c r="C1270" i="17"/>
  <c r="C1357" i="17"/>
  <c r="C429" i="17"/>
  <c r="C1312" i="17"/>
  <c r="H351" i="32"/>
  <c r="C1267" i="17"/>
  <c r="C1103" i="17"/>
  <c r="C823" i="17"/>
  <c r="C256" i="17"/>
  <c r="C474" i="17"/>
  <c r="C1314" i="17"/>
  <c r="C967" i="17"/>
  <c r="C96" i="17"/>
  <c r="C1399" i="17"/>
  <c r="C1452" i="17"/>
  <c r="C486" i="17"/>
  <c r="C196" i="17"/>
  <c r="C150" i="17"/>
  <c r="C622" i="17"/>
  <c r="C311" i="17"/>
  <c r="C322" i="17"/>
  <c r="C1394" i="17"/>
  <c r="C1035" i="17"/>
  <c r="C189" i="17"/>
  <c r="C500" i="17"/>
  <c r="C667" i="17"/>
  <c r="C262" i="17"/>
  <c r="C1388" i="17"/>
  <c r="C805" i="17"/>
  <c r="C1158" i="17"/>
  <c r="C241" i="17"/>
  <c r="C1227" i="17"/>
  <c r="C862" i="17"/>
  <c r="C178" i="17"/>
  <c r="C722" i="17"/>
  <c r="C781" i="17"/>
  <c r="C609" i="17"/>
  <c r="C1207" i="17"/>
  <c r="C213" i="17"/>
  <c r="C1114" i="17"/>
  <c r="C57" i="17"/>
  <c r="H1538" i="32"/>
  <c r="H1546" i="32"/>
  <c r="C942" i="17"/>
  <c r="C1130" i="17"/>
  <c r="C1224" i="17"/>
  <c r="C956" i="17"/>
  <c r="C378" i="17"/>
  <c r="C1099" i="17"/>
  <c r="C1285" i="17"/>
  <c r="C1393" i="17"/>
  <c r="C1251" i="17"/>
  <c r="C906" i="17"/>
  <c r="C1507" i="17"/>
  <c r="D86" i="17"/>
  <c r="C45" i="17"/>
  <c r="C812" i="17"/>
  <c r="C643" i="17"/>
  <c r="C672" i="17"/>
  <c r="C407" i="17"/>
  <c r="C194" i="17"/>
  <c r="C1539" i="17"/>
  <c r="C859" i="17"/>
  <c r="C1017" i="17"/>
  <c r="C1347" i="17"/>
  <c r="C210" i="17"/>
  <c r="C1390" i="17"/>
  <c r="C292" i="17"/>
  <c r="C15" i="17"/>
  <c r="C120" i="17"/>
  <c r="C758" i="17"/>
  <c r="C427" i="17"/>
  <c r="C889" i="17"/>
  <c r="C1205" i="17"/>
  <c r="C1426" i="17"/>
  <c r="C631" i="17"/>
  <c r="C36" i="17"/>
  <c r="C971" i="17"/>
  <c r="C1474" i="17"/>
  <c r="C1470" i="17"/>
  <c r="C1499" i="17"/>
  <c r="C1555" i="17"/>
  <c r="C398" i="17"/>
  <c r="C1214" i="17"/>
  <c r="C997" i="17"/>
  <c r="C938" i="17"/>
  <c r="C1184" i="17"/>
  <c r="C1354" i="17"/>
  <c r="C984" i="17"/>
  <c r="C1487" i="17"/>
  <c r="C1503" i="17"/>
  <c r="C1551" i="17"/>
  <c r="C1559" i="17"/>
  <c r="C1488" i="17"/>
  <c r="C1496" i="17"/>
  <c r="C1512" i="17"/>
  <c r="C1552" i="17"/>
  <c r="C1560" i="17"/>
  <c r="C1568" i="17"/>
  <c r="C1576" i="17"/>
  <c r="C1531" i="17"/>
  <c r="C298" i="17"/>
  <c r="C1088" i="17"/>
  <c r="C749" i="17"/>
  <c r="C306" i="17"/>
  <c r="C825" i="17"/>
  <c r="C1182" i="17"/>
  <c r="C1159" i="17"/>
  <c r="C966" i="17"/>
  <c r="C1177" i="17"/>
  <c r="C1264" i="17"/>
  <c r="C1045" i="17"/>
  <c r="C1111" i="17"/>
  <c r="C1029" i="17"/>
  <c r="C1185" i="17"/>
  <c r="C1480" i="17"/>
  <c r="C1054" i="17"/>
  <c r="C1134" i="17"/>
  <c r="C162" i="17"/>
  <c r="C828" i="17"/>
  <c r="C615" i="17"/>
  <c r="C933" i="17"/>
  <c r="C66" i="17"/>
  <c r="C545" i="17"/>
  <c r="C1244" i="17"/>
  <c r="C580" i="17"/>
  <c r="C1242" i="17"/>
  <c r="C362" i="17"/>
  <c r="C860" i="17"/>
  <c r="C22" i="17"/>
  <c r="C265" i="17"/>
  <c r="C1031" i="17"/>
  <c r="C747" i="17"/>
  <c r="C850" i="17"/>
  <c r="C1489" i="17"/>
  <c r="C1505" i="17"/>
  <c r="C1521" i="17"/>
  <c r="C1561" i="17"/>
  <c r="C1569" i="17"/>
  <c r="C342" i="17"/>
  <c r="C804" i="17"/>
  <c r="C257" i="17"/>
  <c r="C1067" i="17"/>
  <c r="C1101" i="17"/>
  <c r="C778" i="17"/>
  <c r="C274" i="17"/>
  <c r="C727" i="17"/>
  <c r="C514" i="17"/>
  <c r="C753" i="17"/>
  <c r="C705" i="17"/>
  <c r="C1304" i="17"/>
  <c r="C76" i="17"/>
  <c r="C1281" i="17"/>
  <c r="C1482" i="17"/>
  <c r="C1490" i="17"/>
  <c r="C1498" i="17"/>
  <c r="C1506" i="17"/>
  <c r="C1530" i="17"/>
  <c r="C1538" i="17"/>
  <c r="C1578" i="17"/>
  <c r="C924" i="17"/>
  <c r="C98" i="17"/>
  <c r="C1330" i="17"/>
  <c r="C1148" i="17"/>
  <c r="C902" i="17"/>
  <c r="C122" i="17"/>
  <c r="C181" i="17"/>
  <c r="C847" i="17"/>
  <c r="C136" i="17"/>
  <c r="C1484" i="17"/>
  <c r="C1492" i="17"/>
  <c r="C1500" i="17"/>
  <c r="C1524" i="17"/>
  <c r="C1532" i="17"/>
  <c r="C1548" i="17"/>
  <c r="C1564" i="17"/>
  <c r="C1572" i="17"/>
  <c r="C1580" i="17"/>
  <c r="C1483" i="17"/>
  <c r="C633" i="17"/>
  <c r="C782" i="17"/>
  <c r="C1493" i="17"/>
  <c r="C1525" i="17"/>
  <c r="C1541" i="17"/>
  <c r="C1565" i="17"/>
  <c r="C1573" i="17"/>
  <c r="C1317" i="17"/>
  <c r="C1428" i="17"/>
  <c r="C539" i="17"/>
  <c r="C165" i="17"/>
  <c r="C204" i="17"/>
  <c r="C810" i="17"/>
  <c r="C1129" i="17"/>
  <c r="C848" i="17"/>
  <c r="C156" i="17"/>
  <c r="C1192" i="17"/>
  <c r="C1289" i="17"/>
  <c r="C1162" i="17"/>
  <c r="C41" i="17"/>
  <c r="C69" i="17"/>
  <c r="C1494" i="17"/>
  <c r="C1502" i="17"/>
  <c r="C1558" i="17"/>
  <c r="C1574" i="17"/>
  <c r="C1582" i="17"/>
  <c r="C1306" i="17"/>
  <c r="C227" i="17"/>
  <c r="C748" i="17"/>
  <c r="C75" i="17"/>
  <c r="C77" i="17"/>
  <c r="C375" i="17"/>
  <c r="C392" i="17"/>
  <c r="C217" i="17"/>
  <c r="C943" i="17"/>
  <c r="C1084" i="17"/>
  <c r="C1427" i="17"/>
  <c r="C199" i="17"/>
  <c r="C209" i="17"/>
  <c r="C1320" i="17"/>
  <c r="C1011" i="17"/>
  <c r="C1127" i="17"/>
  <c r="C1040" i="17"/>
  <c r="C1113" i="17"/>
  <c r="C192" i="17"/>
  <c r="C711" i="17"/>
  <c r="C1233" i="17"/>
  <c r="C1220" i="17"/>
  <c r="C1213" i="17"/>
  <c r="C1022" i="17"/>
  <c r="C1093" i="17"/>
  <c r="C977" i="17"/>
  <c r="C1063" i="17"/>
  <c r="C1036" i="17"/>
  <c r="C1256" i="17"/>
  <c r="C904" i="17"/>
  <c r="C1008" i="17"/>
  <c r="C958" i="17"/>
  <c r="C1190" i="17"/>
  <c r="C963" i="17"/>
  <c r="C491" i="17"/>
  <c r="C707" i="17"/>
  <c r="C530" i="17"/>
  <c r="C291" i="17"/>
  <c r="C415" i="17"/>
  <c r="C484" i="17"/>
  <c r="C163" i="17"/>
  <c r="C185" i="17"/>
  <c r="C887" i="17"/>
  <c r="C799" i="17"/>
  <c r="C330" i="17"/>
  <c r="C1444" i="17"/>
  <c r="C1229" i="17"/>
  <c r="H1169" i="32"/>
  <c r="C893" i="17"/>
  <c r="C1316" i="17"/>
  <c r="C336" i="17"/>
  <c r="C1462" i="17"/>
  <c r="C1466" i="17"/>
  <c r="C1463" i="17"/>
  <c r="C1094" i="17"/>
  <c r="C115" i="17"/>
  <c r="C1095" i="17"/>
  <c r="C1250" i="17"/>
  <c r="C939" i="17"/>
  <c r="C1165" i="17"/>
  <c r="C1327" i="17"/>
  <c r="C676" i="17"/>
  <c r="C1083" i="17"/>
  <c r="C1180" i="17"/>
  <c r="C1451" i="17"/>
  <c r="C369" i="17"/>
  <c r="C386" i="17"/>
  <c r="C1286" i="17"/>
  <c r="C1108" i="17"/>
  <c r="C593" i="17"/>
  <c r="C1283" i="17"/>
  <c r="C234" i="17"/>
  <c r="C1436" i="17"/>
  <c r="C43" i="17"/>
  <c r="C627" i="17"/>
  <c r="C496" i="17"/>
  <c r="C521" i="17"/>
  <c r="C648" i="17"/>
  <c r="C1392" i="17"/>
  <c r="C688" i="17"/>
  <c r="C826" i="17"/>
  <c r="C379" i="17"/>
  <c r="C396" i="17"/>
  <c r="C992" i="17"/>
  <c r="C851" i="17"/>
  <c r="C418" i="17"/>
  <c r="C833" i="17"/>
  <c r="C888" i="17"/>
  <c r="C1004" i="17"/>
  <c r="C1075" i="17"/>
  <c r="C779" i="17"/>
  <c r="C835" i="17"/>
  <c r="C1239" i="17"/>
  <c r="C1479" i="17"/>
  <c r="C792" i="17"/>
  <c r="C576" i="17"/>
  <c r="C1138" i="17"/>
  <c r="C198" i="17"/>
  <c r="C689" i="17"/>
  <c r="C1225" i="17"/>
  <c r="C1331" i="17"/>
  <c r="C28" i="17"/>
  <c r="C1172" i="17"/>
  <c r="C1258" i="17"/>
  <c r="C447" i="17"/>
  <c r="C1122" i="17"/>
  <c r="C237" i="17"/>
  <c r="C358" i="17"/>
  <c r="C698" i="17"/>
  <c r="C1329" i="17"/>
  <c r="C1100" i="17"/>
  <c r="C1015" i="17"/>
  <c r="C1055" i="17"/>
  <c r="C652" i="17"/>
  <c r="C762" i="17"/>
  <c r="C370" i="17"/>
  <c r="C355" i="17"/>
  <c r="C1026" i="17"/>
  <c r="C873" i="17"/>
  <c r="C976" i="17"/>
  <c r="C1046" i="17"/>
  <c r="C117" i="17"/>
  <c r="C119" i="17"/>
  <c r="C690" i="17"/>
  <c r="C1366" i="17"/>
  <c r="C794" i="17"/>
  <c r="C877" i="17"/>
  <c r="C1074" i="17"/>
  <c r="C991" i="17"/>
  <c r="C1061" i="17"/>
  <c r="H1321" i="32"/>
  <c r="C365" i="17"/>
  <c r="C325" i="17"/>
  <c r="C357" i="17"/>
  <c r="C846" i="17"/>
  <c r="C97" i="17"/>
  <c r="C1430" i="17"/>
  <c r="C658" i="17"/>
  <c r="C1402" i="17"/>
  <c r="C1234" i="17"/>
  <c r="C381" i="17"/>
  <c r="C869" i="17"/>
  <c r="C537" i="17"/>
  <c r="C831" i="17"/>
  <c r="C1349" i="17"/>
  <c r="C308" i="17"/>
  <c r="C324" i="17"/>
  <c r="C1363" i="17"/>
  <c r="C1131" i="17"/>
  <c r="C395" i="17"/>
  <c r="C333" i="17"/>
  <c r="C350" i="17"/>
  <c r="C632" i="17"/>
  <c r="C841" i="17"/>
  <c r="C1048" i="17"/>
  <c r="C1446" i="17"/>
  <c r="C1218" i="17"/>
  <c r="C276" i="17"/>
  <c r="C1360" i="17"/>
  <c r="C541" i="17"/>
  <c r="C1038" i="17"/>
  <c r="C754" i="17"/>
  <c r="C421" i="17"/>
  <c r="C349" i="17"/>
  <c r="C867" i="17"/>
  <c r="C549" i="17"/>
  <c r="C1269" i="17"/>
  <c r="C599" i="17"/>
  <c r="C173" i="17"/>
  <c r="C1107" i="17"/>
  <c r="C1073" i="17"/>
  <c r="C719" i="17"/>
  <c r="C773" i="17"/>
  <c r="C401" i="17"/>
  <c r="C1028" i="17"/>
  <c r="C760" i="17"/>
  <c r="C1365" i="17"/>
  <c r="H81" i="32"/>
  <c r="C668" i="17"/>
  <c r="C1168" i="17"/>
  <c r="C1254" i="17"/>
  <c r="C1173" i="17"/>
  <c r="C1259" i="17"/>
  <c r="C512" i="17"/>
  <c r="C1198" i="17"/>
  <c r="C550" i="17"/>
  <c r="C1326" i="17"/>
  <c r="C715" i="17"/>
  <c r="C52" i="17"/>
  <c r="C231" i="17"/>
  <c r="C1183" i="17"/>
  <c r="C174" i="17"/>
  <c r="C708" i="17"/>
  <c r="C267" i="17"/>
  <c r="C1014" i="17"/>
  <c r="C565" i="17"/>
  <c r="C532" i="17"/>
  <c r="C1043" i="17"/>
  <c r="C1456" i="17"/>
  <c r="C1288" i="17"/>
  <c r="C681" i="17"/>
  <c r="C440" i="17"/>
  <c r="C1157" i="17"/>
  <c r="C592" i="17"/>
  <c r="C538" i="17"/>
  <c r="C1324" i="17"/>
  <c r="C1421" i="17"/>
  <c r="C1273" i="17"/>
  <c r="C1263" i="17"/>
  <c r="C1007" i="17"/>
  <c r="C337" i="17"/>
  <c r="C1133" i="17"/>
  <c r="C544" i="17"/>
  <c r="C352" i="17"/>
  <c r="C1125" i="17"/>
  <c r="C232" i="17"/>
  <c r="C281" i="17"/>
  <c r="C294" i="17"/>
  <c r="C1301" i="17"/>
  <c r="C525" i="17"/>
  <c r="C423" i="17"/>
  <c r="C732" i="17"/>
  <c r="C1337" i="17"/>
  <c r="C454" i="17"/>
  <c r="C247" i="17"/>
  <c r="C1121" i="17"/>
  <c r="C817" i="17"/>
  <c r="C769" i="17"/>
  <c r="C1380" i="17"/>
  <c r="C682" i="17"/>
  <c r="C32" i="17"/>
  <c r="C947" i="17"/>
  <c r="F35" i="30"/>
  <c r="F29" i="30"/>
  <c r="G29" i="30" s="1"/>
  <c r="C507" i="17"/>
  <c r="C1049" i="17"/>
  <c r="C359" i="17"/>
  <c r="C218" i="17"/>
  <c r="C1126" i="17"/>
  <c r="C1209" i="17"/>
  <c r="C133" i="17"/>
  <c r="C865" i="17"/>
  <c r="C1342" i="17"/>
  <c r="C930" i="17"/>
  <c r="C996" i="17"/>
  <c r="C670" i="17"/>
  <c r="C1033" i="17"/>
  <c r="C197" i="17"/>
  <c r="C1062" i="17"/>
  <c r="C260" i="17"/>
  <c r="C50" i="17"/>
  <c r="C830" i="17"/>
  <c r="C363" i="17"/>
  <c r="C742" i="17"/>
  <c r="C1325" i="17"/>
  <c r="C574" i="17"/>
  <c r="C327" i="17"/>
  <c r="C70" i="17"/>
  <c r="C393" i="17"/>
  <c r="C1274" i="17"/>
  <c r="C1381" i="17"/>
  <c r="C980" i="17"/>
  <c r="C987" i="17"/>
  <c r="C684" i="17"/>
  <c r="C1321" i="17"/>
  <c r="C446" i="17"/>
  <c r="C1247" i="17"/>
  <c r="C495" i="17"/>
  <c r="C1305" i="17"/>
  <c r="C738" i="17"/>
  <c r="C1369" i="17"/>
  <c r="C843" i="17"/>
  <c r="C855" i="17"/>
  <c r="C874" i="17"/>
  <c r="C479" i="17"/>
  <c r="C586" i="17"/>
  <c r="C558" i="17"/>
  <c r="C1262" i="17"/>
  <c r="C1396" i="17"/>
  <c r="C1387" i="17"/>
  <c r="C1370" i="17"/>
  <c r="C459" i="17"/>
  <c r="C1473" i="17"/>
  <c r="C1206" i="17"/>
  <c r="C1086" i="17"/>
  <c r="C644" i="17"/>
  <c r="C460" i="17"/>
  <c r="C710" i="17"/>
  <c r="C254" i="17"/>
  <c r="C214" i="17"/>
  <c r="C319" i="17"/>
  <c r="C717" i="17"/>
  <c r="C371" i="17"/>
  <c r="C33" i="17"/>
  <c r="C1222" i="17"/>
  <c r="C1344" i="17"/>
  <c r="C872" i="17"/>
  <c r="C999" i="17"/>
  <c r="C925" i="17"/>
  <c r="C1060" i="17"/>
  <c r="C871" i="17"/>
  <c r="C1328" i="17"/>
  <c r="C1335" i="17"/>
  <c r="C1001" i="17"/>
  <c r="C989" i="17"/>
  <c r="C1212" i="17"/>
  <c r="C123" i="17"/>
  <c r="C916" i="17"/>
  <c r="C800" i="17"/>
  <c r="C140" i="17"/>
  <c r="C628" i="17"/>
  <c r="C959" i="17"/>
  <c r="C654" i="17"/>
  <c r="C821" i="17"/>
  <c r="C662" i="17"/>
  <c r="C1296" i="17"/>
  <c r="C1415" i="17"/>
  <c r="C1410" i="17"/>
  <c r="C1153" i="17"/>
  <c r="C784" i="17"/>
  <c r="C563" i="17"/>
  <c r="C475" i="17"/>
  <c r="C741" i="17"/>
  <c r="C61" i="17"/>
  <c r="C433" i="17"/>
  <c r="C704" i="17"/>
  <c r="C1434" i="17"/>
  <c r="C569" i="17"/>
  <c r="C316" i="17"/>
  <c r="C1454" i="17"/>
  <c r="C313" i="17"/>
  <c r="C1310" i="17"/>
  <c r="C1241" i="17"/>
  <c r="C1147" i="17"/>
  <c r="C706" i="17"/>
  <c r="C130" i="17"/>
  <c r="C923" i="17"/>
  <c r="C1255" i="17"/>
  <c r="C279" i="17"/>
  <c r="C560" i="17"/>
  <c r="C490" i="17"/>
  <c r="C834" i="17"/>
  <c r="C806" i="17"/>
  <c r="C472" i="17"/>
  <c r="C343" i="17"/>
  <c r="C35" i="17"/>
  <c r="C568" i="17"/>
  <c r="C827" i="17"/>
  <c r="C995" i="17"/>
  <c r="C606" i="17"/>
  <c r="C611" i="17"/>
  <c r="C686" i="17"/>
  <c r="C193" i="17"/>
  <c r="C1096" i="17"/>
  <c r="C422" i="17"/>
  <c r="C949" i="17"/>
  <c r="C961" i="17"/>
  <c r="C603" i="17"/>
  <c r="C360" i="17"/>
  <c r="C1411" i="17"/>
  <c r="C597" i="17"/>
  <c r="C1085" i="17"/>
  <c r="C382" i="17"/>
  <c r="C40" i="17"/>
  <c r="C216" i="17"/>
  <c r="C1020" i="17"/>
  <c r="C909" i="17"/>
  <c r="C436" i="17"/>
  <c r="C1323" i="17"/>
  <c r="C1115" i="17"/>
  <c r="C809" i="17"/>
  <c r="C1336" i="17"/>
  <c r="C520" i="17"/>
  <c r="C965" i="17"/>
  <c r="C1047" i="17"/>
  <c r="C236" i="17"/>
  <c r="C780" i="17"/>
  <c r="C1279" i="17"/>
  <c r="C556" i="17"/>
  <c r="C1429" i="17"/>
  <c r="C624" i="17"/>
  <c r="C215" i="17"/>
  <c r="C919" i="17"/>
  <c r="C71" i="17"/>
  <c r="C509" i="17"/>
  <c r="C1372" i="17"/>
  <c r="C786" i="17"/>
  <c r="C1376" i="17"/>
  <c r="C583" i="17"/>
  <c r="C1424" i="17"/>
  <c r="C944" i="17"/>
  <c r="C564" i="17"/>
  <c r="C853" i="17"/>
  <c r="C1058" i="17"/>
  <c r="C660" i="17"/>
  <c r="C275" i="17"/>
  <c r="C478" i="17"/>
  <c r="C552" i="17"/>
  <c r="C1378" i="17"/>
  <c r="C1002" i="17"/>
  <c r="C588" i="17"/>
  <c r="C1412" i="17"/>
  <c r="C248" i="17"/>
  <c r="C1291" i="17"/>
  <c r="C19" i="17"/>
  <c r="C177" i="17"/>
  <c r="C399" i="17"/>
  <c r="C918" i="17"/>
  <c r="C1418" i="17"/>
  <c r="C932" i="17"/>
  <c r="C669" i="17"/>
  <c r="C1313" i="17"/>
  <c r="C1290" i="17"/>
  <c r="C645" i="17"/>
  <c r="C864" i="17"/>
  <c r="C720" i="17"/>
  <c r="C986" i="17"/>
  <c r="C844" i="17"/>
  <c r="C485" i="17"/>
  <c r="C252" i="17"/>
  <c r="C464" i="17"/>
  <c r="C807" i="17"/>
  <c r="C1377" i="17"/>
  <c r="C571" i="17"/>
  <c r="C351" i="17"/>
  <c r="C233" i="17"/>
  <c r="C988" i="17"/>
  <c r="C1098" i="17"/>
  <c r="C82" i="17"/>
  <c r="C1226" i="17"/>
  <c r="C970" i="17"/>
  <c r="C470" i="17"/>
  <c r="C655" i="17"/>
  <c r="C434" i="17"/>
  <c r="C526" i="17"/>
  <c r="C1078" i="17"/>
  <c r="C23" i="17"/>
  <c r="C634" i="17"/>
  <c r="C258" i="17"/>
  <c r="C372" i="17"/>
  <c r="C295" i="17"/>
  <c r="C164" i="17"/>
  <c r="C202" i="17"/>
  <c r="C910" i="17"/>
  <c r="C768" i="17"/>
  <c r="C1457" i="17"/>
  <c r="C798" i="17"/>
  <c r="C1243" i="17"/>
  <c r="C619" i="17"/>
  <c r="C1009" i="17"/>
  <c r="C767" i="17"/>
  <c r="C1278" i="17"/>
  <c r="C519" i="17"/>
  <c r="C1311" i="17"/>
  <c r="C917" i="17"/>
  <c r="C1006" i="17"/>
  <c r="C1167" i="17"/>
  <c r="C1308" i="17"/>
  <c r="C962" i="17"/>
  <c r="C239" i="17"/>
  <c r="C339" i="17"/>
  <c r="C661" i="17"/>
  <c r="C493" i="17"/>
  <c r="C657" i="17"/>
  <c r="C802" i="17"/>
  <c r="C374" i="17"/>
  <c r="C744" i="17"/>
  <c r="C1362" i="17"/>
  <c r="C60" i="17"/>
  <c r="C796" i="17"/>
  <c r="C882" i="17"/>
  <c r="C881" i="17"/>
  <c r="C1215" i="17"/>
  <c r="C1196" i="17"/>
  <c r="C1016" i="17"/>
  <c r="C58" i="17"/>
  <c r="C1293" i="17"/>
  <c r="C659" i="17"/>
  <c r="C465" i="17"/>
  <c r="C131" i="17"/>
  <c r="C301" i="17"/>
  <c r="C1019" i="17"/>
  <c r="C687" i="17"/>
  <c r="C1280" i="17"/>
  <c r="C575" i="17"/>
  <c r="C84" i="17"/>
  <c r="C973" i="17"/>
  <c r="C1077" i="17"/>
  <c r="C948" i="17"/>
  <c r="C443" i="17"/>
  <c r="C891" i="17"/>
  <c r="C501" i="17"/>
  <c r="C452" i="17"/>
  <c r="C1112" i="17"/>
  <c r="C39" i="17"/>
  <c r="C431" i="17"/>
  <c r="C540" i="17"/>
  <c r="C1021" i="17"/>
  <c r="C107" i="17"/>
  <c r="C37" i="17"/>
  <c r="C200" i="17"/>
  <c r="C488" i="17"/>
  <c r="C296" i="17"/>
  <c r="C771" i="17"/>
  <c r="C453" i="17"/>
  <c r="C934" i="17"/>
  <c r="C1282" i="17"/>
  <c r="C814" i="17"/>
  <c r="C203" i="17"/>
  <c r="C402" i="17"/>
  <c r="C497" i="17"/>
  <c r="C99" i="17"/>
  <c r="C610" i="17"/>
  <c r="C1341" i="17"/>
  <c r="C1448" i="17"/>
  <c r="C1443" i="17"/>
  <c r="C170" i="17"/>
  <c r="C927" i="17"/>
  <c r="C1340" i="17"/>
  <c r="C728" i="17"/>
  <c r="C1124" i="17"/>
  <c r="C235" i="17"/>
  <c r="C270" i="17"/>
  <c r="C1437" i="17"/>
  <c r="C310" i="17"/>
  <c r="C1467" i="17"/>
  <c r="C907" i="17"/>
  <c r="C1334" i="17"/>
  <c r="C839" i="17"/>
  <c r="C457" i="17"/>
  <c r="C307" i="17"/>
  <c r="C1299" i="17"/>
  <c r="C1343" i="17"/>
  <c r="C1171" i="17"/>
  <c r="C345" i="17"/>
  <c r="C1041" i="17"/>
  <c r="C1223" i="17"/>
  <c r="C108" i="17"/>
  <c r="C280" i="17"/>
  <c r="C1156" i="17"/>
  <c r="C293" i="17"/>
  <c r="C318" i="17"/>
  <c r="C1082" i="17"/>
  <c r="C1005" i="17"/>
  <c r="C56" i="17"/>
  <c r="C630" i="17"/>
  <c r="C1416" i="17"/>
  <c r="C476" i="17"/>
  <c r="C726" i="17"/>
  <c r="C894" i="17"/>
  <c r="C1068" i="17"/>
  <c r="C480" i="17"/>
  <c r="C756" i="17"/>
  <c r="C508" i="17"/>
  <c r="C895" i="17"/>
  <c r="C639" i="17"/>
  <c r="C30" i="17"/>
  <c r="C125" i="17"/>
  <c r="C116" i="17"/>
  <c r="C629" i="17"/>
  <c r="C155" i="17"/>
  <c r="C578" i="17"/>
  <c r="C1295" i="17"/>
  <c r="C957" i="17"/>
  <c r="C1092" i="17"/>
  <c r="C424" i="17"/>
  <c r="C366" i="17"/>
  <c r="C845" i="17"/>
  <c r="C680" i="17"/>
  <c r="C152" i="17"/>
  <c r="C820" i="17"/>
  <c r="C776" i="17"/>
  <c r="C1178" i="17"/>
  <c r="C1419" i="17"/>
  <c r="C277" i="17"/>
  <c r="C1355" i="17"/>
  <c r="C160" i="17"/>
  <c r="C674" i="17"/>
  <c r="C53" i="17"/>
  <c r="C617" i="17"/>
  <c r="C1447" i="17"/>
  <c r="C1197" i="17"/>
  <c r="C594" i="17"/>
  <c r="C511" i="17"/>
  <c r="C729" i="17"/>
  <c r="C1382" i="17"/>
  <c r="C1105" i="17"/>
  <c r="C55" i="17"/>
  <c r="C1445" i="17"/>
  <c r="C761" i="17"/>
  <c r="C731" i="17"/>
  <c r="C272" i="17"/>
  <c r="C892" i="17"/>
  <c r="C157" i="17"/>
  <c r="C515" i="17"/>
  <c r="C651" i="17"/>
  <c r="C554" i="17"/>
  <c r="C598" i="17"/>
  <c r="C428" i="17"/>
  <c r="C920" i="17"/>
  <c r="C1339" i="17"/>
  <c r="C141" i="17"/>
  <c r="C1414" i="17"/>
  <c r="C211" i="17"/>
  <c r="C1119" i="17"/>
  <c r="C968" i="17"/>
  <c r="C1191" i="17"/>
  <c r="C269" i="17"/>
  <c r="C21" i="17"/>
  <c r="C1315" i="17"/>
  <c r="C1104" i="17"/>
  <c r="C1091" i="17"/>
  <c r="C137" i="17"/>
  <c r="C492" i="17"/>
  <c r="C1146" i="17"/>
  <c r="C1000" i="17"/>
  <c r="C81" i="17"/>
  <c r="C380" i="17"/>
  <c r="C1065" i="17"/>
  <c r="C1018" i="17"/>
  <c r="C1268" i="17"/>
  <c r="C1417" i="17"/>
  <c r="C656" i="17"/>
  <c r="C1309" i="17"/>
  <c r="C533" i="17"/>
  <c r="C1298" i="17"/>
  <c r="C87" i="17"/>
  <c r="C101" i="17"/>
  <c r="C391" i="17"/>
  <c r="C646" i="17"/>
  <c r="C1102" i="17"/>
  <c r="C251" i="17"/>
  <c r="C1435" i="17"/>
  <c r="C481" i="17"/>
  <c r="C1216" i="17"/>
  <c r="C437" i="17"/>
  <c r="C870" i="17"/>
  <c r="C801" i="17"/>
  <c r="C1302" i="17"/>
  <c r="C936" i="17"/>
  <c r="C765" i="17"/>
  <c r="C1166" i="17"/>
  <c r="C787" i="17"/>
  <c r="C47" i="17"/>
  <c r="C605" i="17"/>
  <c r="C898" i="17"/>
  <c r="C289" i="17"/>
  <c r="C144" i="17"/>
  <c r="C1303" i="17"/>
  <c r="C529" i="17"/>
  <c r="C510" i="17"/>
  <c r="C1155" i="17"/>
  <c r="C584" i="17"/>
  <c r="C1187" i="17"/>
  <c r="C498" i="17"/>
  <c r="C1265" i="17"/>
  <c r="C770" i="17"/>
  <c r="C104" i="17"/>
  <c r="C734" i="17"/>
  <c r="C240" i="17"/>
  <c r="C16" i="17"/>
  <c r="C1261" i="17"/>
  <c r="C824" i="17"/>
  <c r="C388" i="17"/>
  <c r="C65" i="17"/>
  <c r="C759" i="17"/>
  <c r="C788" i="17"/>
  <c r="H275" i="32"/>
  <c r="H427" i="32"/>
  <c r="H699" i="32"/>
  <c r="H827" i="32"/>
  <c r="H579" i="32"/>
  <c r="H1099" i="32"/>
  <c r="H1147" i="32"/>
  <c r="H1171" i="32"/>
  <c r="H1544" i="32"/>
  <c r="H595" i="32"/>
  <c r="F34" i="30"/>
  <c r="H435" i="32"/>
  <c r="H875" i="32"/>
  <c r="H83" i="32"/>
  <c r="H240" i="32"/>
  <c r="H419" i="32"/>
  <c r="I419" i="32" s="1"/>
  <c r="H443" i="32"/>
  <c r="H659" i="32"/>
  <c r="H787" i="32"/>
  <c r="H923" i="32"/>
  <c r="H1384" i="32"/>
  <c r="I1384" i="32" s="1"/>
  <c r="H1520" i="32"/>
  <c r="H1235" i="32"/>
  <c r="H160" i="32"/>
  <c r="I159" i="32" s="1"/>
  <c r="H400" i="32"/>
  <c r="H627" i="32"/>
  <c r="H928" i="32"/>
  <c r="I927" i="32" s="1"/>
  <c r="H1488" i="32"/>
  <c r="H1336" i="32"/>
  <c r="H563" i="32"/>
  <c r="H219" i="32"/>
  <c r="H315" i="32"/>
  <c r="H371" i="32"/>
  <c r="H403" i="32"/>
  <c r="H971" i="32"/>
  <c r="H1043" i="32"/>
  <c r="H1219" i="32"/>
  <c r="H1424" i="32"/>
  <c r="H523" i="32"/>
  <c r="H899" i="32"/>
  <c r="H1131" i="32"/>
  <c r="H560" i="32"/>
  <c r="H803" i="32"/>
  <c r="H1323" i="32"/>
  <c r="H1376" i="32"/>
  <c r="H1496" i="32"/>
  <c r="H43" i="32"/>
  <c r="H531" i="32"/>
  <c r="H171" i="32"/>
  <c r="H347" i="32"/>
  <c r="H603" i="32"/>
  <c r="H707" i="32"/>
  <c r="I707" i="32" s="1"/>
  <c r="H843" i="32"/>
  <c r="H1400" i="32"/>
  <c r="I1689" i="23"/>
  <c r="C974" i="17"/>
  <c r="H610" i="32"/>
  <c r="H542" i="32"/>
  <c r="H974" i="32"/>
  <c r="H1246" i="32"/>
  <c r="H1471" i="32"/>
  <c r="H1285" i="32"/>
  <c r="H710" i="32"/>
  <c r="H822" i="32"/>
  <c r="H1438" i="32"/>
  <c r="H316" i="32"/>
  <c r="H365" i="32"/>
  <c r="I365" i="32" s="1"/>
  <c r="H957" i="32"/>
  <c r="H983" i="32"/>
  <c r="H1195" i="32"/>
  <c r="I51" i="23"/>
  <c r="I81" i="23"/>
  <c r="I278" i="23"/>
  <c r="I299" i="23"/>
  <c r="I304" i="23"/>
  <c r="I331" i="23"/>
  <c r="I399" i="23"/>
  <c r="I610" i="23"/>
  <c r="I758" i="23"/>
  <c r="I940" i="23"/>
  <c r="I987" i="23"/>
  <c r="I1377" i="23"/>
  <c r="I1469" i="23"/>
  <c r="H325" i="32"/>
  <c r="H731" i="32"/>
  <c r="I731" i="32" s="1"/>
  <c r="H1086" i="32"/>
  <c r="H1374" i="32"/>
  <c r="H1422" i="32"/>
  <c r="H77" i="32"/>
  <c r="I78" i="32" s="1"/>
  <c r="H126" i="32"/>
  <c r="H381" i="32"/>
  <c r="H429" i="32"/>
  <c r="H1133" i="32"/>
  <c r="H1183" i="32"/>
  <c r="H1259" i="32"/>
  <c r="H1447" i="32"/>
  <c r="I1447" i="32" s="1"/>
  <c r="H54" i="32"/>
  <c r="H367" i="32"/>
  <c r="H1547" i="32"/>
  <c r="H199" i="32"/>
  <c r="H221" i="32"/>
  <c r="H277" i="32"/>
  <c r="H452" i="32"/>
  <c r="H581" i="32"/>
  <c r="H997" i="32"/>
  <c r="I997" i="32" s="1"/>
  <c r="H1135" i="32"/>
  <c r="H1239" i="32"/>
  <c r="H1260" i="32"/>
  <c r="I1261" i="32" s="1"/>
  <c r="H1293" i="32"/>
  <c r="H1413" i="32"/>
  <c r="H50" i="32"/>
  <c r="I51" i="32" s="1"/>
  <c r="H1127" i="32"/>
  <c r="H515" i="32"/>
  <c r="H598" i="32"/>
  <c r="H750" i="32"/>
  <c r="H939" i="32"/>
  <c r="H1270" i="32"/>
  <c r="H1430" i="32"/>
  <c r="H47" i="32"/>
  <c r="H255" i="32"/>
  <c r="H547" i="32"/>
  <c r="H975" i="32"/>
  <c r="H1138" i="32"/>
  <c r="H71" i="32"/>
  <c r="H1006" i="32"/>
  <c r="H1347" i="32"/>
  <c r="H615" i="32"/>
  <c r="H1071" i="32"/>
  <c r="H1296" i="32"/>
  <c r="H1419" i="32"/>
  <c r="H1509" i="32"/>
  <c r="H56" i="32"/>
  <c r="H72" i="32"/>
  <c r="H96" i="32"/>
  <c r="H208" i="32"/>
  <c r="H216" i="32"/>
  <c r="H224" i="32"/>
  <c r="H256" i="32"/>
  <c r="H280" i="32"/>
  <c r="H336" i="32"/>
  <c r="H376" i="32"/>
  <c r="H384" i="32"/>
  <c r="H408" i="32"/>
  <c r="H416" i="32"/>
  <c r="H432" i="32"/>
  <c r="H456" i="32"/>
  <c r="H480" i="32"/>
  <c r="H496" i="32"/>
  <c r="H632" i="32"/>
  <c r="H688" i="32"/>
  <c r="H736" i="32"/>
  <c r="I736" i="32" s="1"/>
  <c r="H744" i="32"/>
  <c r="I744" i="32" s="1"/>
  <c r="H752" i="32"/>
  <c r="H784" i="32"/>
  <c r="H848" i="32"/>
  <c r="H864" i="32"/>
  <c r="H896" i="32"/>
  <c r="H1056" i="32"/>
  <c r="H1088" i="32"/>
  <c r="H1112" i="32"/>
  <c r="I1111" i="32" s="1"/>
  <c r="H1144" i="32"/>
  <c r="I1144" i="32" s="1"/>
  <c r="H1192" i="32"/>
  <c r="H1208" i="32"/>
  <c r="I1208" i="32" s="1"/>
  <c r="H1216" i="32"/>
  <c r="H1240" i="32"/>
  <c r="H1248" i="32"/>
  <c r="H1304" i="32"/>
  <c r="I1304" i="32" s="1"/>
  <c r="H1312" i="32"/>
  <c r="H1320" i="32"/>
  <c r="H1328" i="32"/>
  <c r="H1344" i="32"/>
  <c r="I1344" i="32" s="1"/>
  <c r="H1352" i="32"/>
  <c r="I1352" i="32" s="1"/>
  <c r="H1368" i="32"/>
  <c r="H1440" i="32"/>
  <c r="H1456" i="32"/>
  <c r="H1464" i="32"/>
  <c r="H1472" i="32"/>
  <c r="H161" i="32"/>
  <c r="H329" i="32"/>
  <c r="H385" i="32"/>
  <c r="H481" i="32"/>
  <c r="H521" i="32"/>
  <c r="H633" i="32"/>
  <c r="H641" i="32"/>
  <c r="H689" i="32"/>
  <c r="H713" i="32"/>
  <c r="H785" i="32"/>
  <c r="H809" i="32"/>
  <c r="H865" i="32"/>
  <c r="H969" i="32"/>
  <c r="H1041" i="32"/>
  <c r="H1057" i="32"/>
  <c r="H1129" i="32"/>
  <c r="H1201" i="32"/>
  <c r="H1289" i="32"/>
  <c r="H1313" i="32"/>
  <c r="H1425" i="32"/>
  <c r="H243" i="32"/>
  <c r="H467" i="32"/>
  <c r="H475" i="32"/>
  <c r="H763" i="32"/>
  <c r="H811" i="32"/>
  <c r="H819" i="32"/>
  <c r="H859" i="32"/>
  <c r="H883" i="32"/>
  <c r="H963" i="32"/>
  <c r="H1115" i="32"/>
  <c r="H1227" i="32"/>
  <c r="H1251" i="32"/>
  <c r="H1497" i="32"/>
  <c r="H1529" i="32"/>
  <c r="H1545" i="32"/>
  <c r="H68" i="32"/>
  <c r="H172" i="32"/>
  <c r="H372" i="32"/>
  <c r="H532" i="32"/>
  <c r="H548" i="32"/>
  <c r="I548" i="32" s="1"/>
  <c r="H692" i="32"/>
  <c r="H772" i="32"/>
  <c r="H780" i="32"/>
  <c r="H988" i="32"/>
  <c r="H1076" i="32"/>
  <c r="H1196" i="32"/>
  <c r="H1220" i="32"/>
  <c r="H1284" i="32"/>
  <c r="H20" i="32"/>
  <c r="H53" i="32"/>
  <c r="H1305" i="32"/>
  <c r="D391" i="17"/>
  <c r="F30" i="30"/>
  <c r="H241" i="32"/>
  <c r="I241" i="32" s="1"/>
  <c r="H379" i="32"/>
  <c r="H635" i="32"/>
  <c r="H291" i="32"/>
  <c r="H1441" i="32"/>
  <c r="H225" i="32"/>
  <c r="H1241" i="32"/>
  <c r="H1385" i="32"/>
  <c r="H67" i="32"/>
  <c r="H611" i="32"/>
  <c r="H715" i="32"/>
  <c r="H1051" i="32"/>
  <c r="H387" i="32"/>
  <c r="H569" i="32"/>
  <c r="H1019" i="32"/>
  <c r="H179" i="32"/>
  <c r="H667" i="32"/>
  <c r="H905" i="32"/>
  <c r="H1179" i="32"/>
  <c r="H1504" i="32"/>
  <c r="H1552" i="32"/>
  <c r="H27" i="32"/>
  <c r="H195" i="32"/>
  <c r="H249" i="32"/>
  <c r="H299" i="32"/>
  <c r="H539" i="32"/>
  <c r="H18" i="32"/>
  <c r="H75" i="32"/>
  <c r="H411" i="32"/>
  <c r="H451" i="32"/>
  <c r="H643" i="32"/>
  <c r="H795" i="32"/>
  <c r="I796" i="32" s="1"/>
  <c r="H1003" i="32"/>
  <c r="H1163" i="32"/>
  <c r="H1203" i="32"/>
  <c r="H1275" i="32"/>
  <c r="H1315" i="32"/>
  <c r="H1403" i="32"/>
  <c r="H1560" i="32"/>
  <c r="H10" i="32"/>
  <c r="H187" i="32"/>
  <c r="H491" i="32"/>
  <c r="H1139" i="32"/>
  <c r="H1355" i="32"/>
  <c r="H355" i="32"/>
  <c r="H587" i="32"/>
  <c r="I588" i="32" s="1"/>
  <c r="H1528" i="32"/>
  <c r="H115" i="32"/>
  <c r="H499" i="32"/>
  <c r="H137" i="32"/>
  <c r="H339" i="32"/>
  <c r="H739" i="32"/>
  <c r="H955" i="32"/>
  <c r="H1075" i="32"/>
  <c r="H1331" i="32"/>
  <c r="H148" i="17"/>
  <c r="H38" i="17"/>
  <c r="H139" i="32"/>
  <c r="H203" i="32"/>
  <c r="H259" i="32"/>
  <c r="H331" i="32"/>
  <c r="H395" i="32"/>
  <c r="H507" i="32"/>
  <c r="I507" i="32" s="1"/>
  <c r="H891" i="32"/>
  <c r="H931" i="32"/>
  <c r="H1155" i="32"/>
  <c r="H1211" i="32"/>
  <c r="H1363" i="32"/>
  <c r="H1395" i="32"/>
  <c r="H163" i="32"/>
  <c r="H251" i="32"/>
  <c r="H307" i="32"/>
  <c r="H323" i="32"/>
  <c r="H363" i="32"/>
  <c r="H571" i="32"/>
  <c r="H619" i="32"/>
  <c r="H675" i="32"/>
  <c r="H723" i="32"/>
  <c r="H851" i="32"/>
  <c r="H1035" i="32"/>
  <c r="H1059" i="32"/>
  <c r="I1060" i="32" s="1"/>
  <c r="H1083" i="32"/>
  <c r="H1187" i="32"/>
  <c r="H1299" i="32"/>
  <c r="H1480" i="32"/>
  <c r="H1512" i="32"/>
  <c r="H1536" i="32"/>
  <c r="H1568" i="32"/>
  <c r="H35" i="32"/>
  <c r="H91" i="32"/>
  <c r="H147" i="32"/>
  <c r="H211" i="32"/>
  <c r="H267" i="32"/>
  <c r="H779" i="32"/>
  <c r="H1027" i="32"/>
  <c r="H1267" i="32"/>
  <c r="H59" i="32"/>
  <c r="H235" i="32"/>
  <c r="H747" i="32"/>
  <c r="H915" i="32"/>
  <c r="H987" i="32"/>
  <c r="H1011" i="32"/>
  <c r="F54" i="26"/>
  <c r="G53" i="26" s="1"/>
  <c r="H668" i="32"/>
  <c r="H1316" i="32"/>
  <c r="H1412" i="32"/>
  <c r="H3" i="32"/>
  <c r="I3" i="32" s="1"/>
  <c r="H19" i="32"/>
  <c r="H44" i="32"/>
  <c r="H348" i="32"/>
  <c r="H364" i="32"/>
  <c r="H476" i="32"/>
  <c r="H524" i="32"/>
  <c r="H612" i="32"/>
  <c r="I611" i="32" s="1"/>
  <c r="H628" i="32"/>
  <c r="H652" i="32"/>
  <c r="H900" i="32"/>
  <c r="H916" i="32"/>
  <c r="H1116" i="32"/>
  <c r="H1172" i="32"/>
  <c r="H1300" i="32"/>
  <c r="I1302" i="32" s="1"/>
  <c r="H1348" i="32"/>
  <c r="D1046" i="17"/>
  <c r="H884" i="32"/>
  <c r="H100" i="32"/>
  <c r="H124" i="32"/>
  <c r="H156" i="32"/>
  <c r="H196" i="32"/>
  <c r="H284" i="32"/>
  <c r="H308" i="32"/>
  <c r="I309" i="32" s="1"/>
  <c r="H340" i="32"/>
  <c r="I340" i="32" s="1"/>
  <c r="H388" i="32"/>
  <c r="H484" i="32"/>
  <c r="H508" i="32"/>
  <c r="H676" i="32"/>
  <c r="H716" i="32"/>
  <c r="H748" i="32"/>
  <c r="H810" i="32"/>
  <c r="H876" i="32"/>
  <c r="H940" i="32"/>
  <c r="H1020" i="32"/>
  <c r="H1044" i="32"/>
  <c r="H1100" i="32"/>
  <c r="H1140" i="32"/>
  <c r="H1212" i="32"/>
  <c r="H1228" i="32"/>
  <c r="H1372" i="32"/>
  <c r="I1373" i="32" s="1"/>
  <c r="H1388" i="32"/>
  <c r="H1332" i="32"/>
  <c r="H28" i="32"/>
  <c r="I28" i="32" s="1"/>
  <c r="H84" i="32"/>
  <c r="H140" i="32"/>
  <c r="H268" i="32"/>
  <c r="H324" i="32"/>
  <c r="H428" i="32"/>
  <c r="H444" i="32"/>
  <c r="H580" i="32"/>
  <c r="H636" i="32"/>
  <c r="H700" i="32"/>
  <c r="I700" i="32" s="1"/>
  <c r="H770" i="32"/>
  <c r="H922" i="32"/>
  <c r="H1084" i="32"/>
  <c r="H1124" i="32"/>
  <c r="H1164" i="32"/>
  <c r="H1292" i="32"/>
  <c r="H1356" i="32"/>
  <c r="H1426" i="32"/>
  <c r="H1561" i="32"/>
  <c r="H684" i="32"/>
  <c r="H1186" i="32"/>
  <c r="H11" i="32"/>
  <c r="I13" i="32" s="1"/>
  <c r="H52" i="32"/>
  <c r="H292" i="32"/>
  <c r="H356" i="32"/>
  <c r="H396" i="32"/>
  <c r="H412" i="32"/>
  <c r="H492" i="32"/>
  <c r="H516" i="32"/>
  <c r="H530" i="32"/>
  <c r="H604" i="32"/>
  <c r="H620" i="32"/>
  <c r="H660" i="32"/>
  <c r="H738" i="32"/>
  <c r="H812" i="32"/>
  <c r="H836" i="32"/>
  <c r="H908" i="32"/>
  <c r="H1004" i="32"/>
  <c r="H1068" i="32"/>
  <c r="H1180" i="32"/>
  <c r="H228" i="32"/>
  <c r="H1148" i="32"/>
  <c r="H108" i="32"/>
  <c r="H236" i="32"/>
  <c r="H820" i="32"/>
  <c r="I820" i="32" s="1"/>
  <c r="H860" i="32"/>
  <c r="H924" i="32"/>
  <c r="H1052" i="32"/>
  <c r="H1090" i="32"/>
  <c r="H1108" i="32"/>
  <c r="H1236" i="32"/>
  <c r="H1252" i="32"/>
  <c r="H1276" i="32"/>
  <c r="H1308" i="32"/>
  <c r="H1396" i="32"/>
  <c r="H980" i="32"/>
  <c r="H1404" i="32"/>
  <c r="H36" i="32"/>
  <c r="H76" i="32"/>
  <c r="H92" i="32"/>
  <c r="I93" i="32" s="1"/>
  <c r="H180" i="32"/>
  <c r="H204" i="32"/>
  <c r="H220" i="32"/>
  <c r="H276" i="32"/>
  <c r="H300" i="32"/>
  <c r="H346" i="32"/>
  <c r="H380" i="32"/>
  <c r="H644" i="32"/>
  <c r="H724" i="32"/>
  <c r="H740" i="32"/>
  <c r="H756" i="32"/>
  <c r="H948" i="32"/>
  <c r="H1092" i="32"/>
  <c r="H1132" i="32"/>
  <c r="H1324" i="32"/>
  <c r="H1340" i="32"/>
  <c r="H1364" i="32"/>
  <c r="H433" i="32"/>
  <c r="F73" i="26"/>
  <c r="H1393" i="32"/>
  <c r="H561" i="32"/>
  <c r="H729" i="32"/>
  <c r="H794" i="32"/>
  <c r="H889" i="32"/>
  <c r="H961" i="32"/>
  <c r="H1018" i="32"/>
  <c r="H1074" i="32"/>
  <c r="H1106" i="32"/>
  <c r="H1233" i="32"/>
  <c r="H1266" i="32"/>
  <c r="H1282" i="32"/>
  <c r="H1297" i="32"/>
  <c r="H1354" i="32"/>
  <c r="H1417" i="32"/>
  <c r="H33" i="32"/>
  <c r="H401" i="32"/>
  <c r="H1465" i="32"/>
  <c r="H673" i="32"/>
  <c r="H1345" i="32"/>
  <c r="H1370" i="32"/>
  <c r="H730" i="32"/>
  <c r="H777" i="32"/>
  <c r="H890" i="32"/>
  <c r="H1042" i="32"/>
  <c r="H1234" i="32"/>
  <c r="I1234" i="32" s="1"/>
  <c r="H1386" i="32"/>
  <c r="H1418" i="32"/>
  <c r="H1473" i="32"/>
  <c r="H593" i="32"/>
  <c r="H817" i="32"/>
  <c r="H873" i="32"/>
  <c r="H914" i="32"/>
  <c r="H1209" i="32"/>
  <c r="H1273" i="32"/>
  <c r="H1433" i="32"/>
  <c r="C320" i="17"/>
  <c r="H1449" i="32"/>
  <c r="H1105" i="32"/>
  <c r="H1353" i="32"/>
  <c r="H96" i="17"/>
  <c r="H1010" i="32"/>
  <c r="H1457" i="32"/>
  <c r="H649" i="32"/>
  <c r="H1026" i="32"/>
  <c r="H1114" i="32"/>
  <c r="H1145" i="32"/>
  <c r="H1210" i="32"/>
  <c r="H1226" i="32"/>
  <c r="H1274" i="32"/>
  <c r="H1330" i="32"/>
  <c r="H1346" i="32"/>
  <c r="H1409" i="32"/>
  <c r="H281" i="32"/>
  <c r="F12" i="9"/>
  <c r="H52" i="17"/>
  <c r="F107" i="26"/>
  <c r="G107" i="26" s="1"/>
  <c r="H970" i="32"/>
  <c r="H1329" i="32"/>
  <c r="H9" i="32"/>
  <c r="H313" i="32"/>
  <c r="H634" i="32"/>
  <c r="H650" i="32"/>
  <c r="H666" i="32"/>
  <c r="H842" i="32"/>
  <c r="H857" i="32"/>
  <c r="H1146" i="32"/>
  <c r="H1377" i="32"/>
  <c r="H1410" i="32"/>
  <c r="H1458" i="32"/>
  <c r="H37" i="17"/>
  <c r="F93" i="26"/>
  <c r="H16" i="17"/>
  <c r="F120" i="26"/>
  <c r="G120" i="26" s="1"/>
  <c r="H82" i="32"/>
  <c r="H378" i="32"/>
  <c r="H477" i="32"/>
  <c r="H594" i="32"/>
  <c r="H706" i="32"/>
  <c r="H962" i="32"/>
  <c r="H1050" i="32"/>
  <c r="H1378" i="32"/>
  <c r="C416" i="17"/>
  <c r="D1113" i="17"/>
  <c r="H81" i="17"/>
  <c r="H333" i="32"/>
  <c r="I332" i="32" s="1"/>
  <c r="H642" i="32"/>
  <c r="H674" i="32"/>
  <c r="H1034" i="32"/>
  <c r="H1066" i="32"/>
  <c r="H1154" i="32"/>
  <c r="H1466" i="32"/>
  <c r="H1554" i="32"/>
  <c r="F38" i="30"/>
  <c r="F79" i="26"/>
  <c r="G78" i="26" s="1"/>
  <c r="H226" i="32"/>
  <c r="H1487" i="32"/>
  <c r="H37" i="32"/>
  <c r="H69" i="32"/>
  <c r="H117" i="32"/>
  <c r="H189" i="32"/>
  <c r="H205" i="32"/>
  <c r="H237" i="32"/>
  <c r="H282" i="32"/>
  <c r="H301" i="32"/>
  <c r="H322" i="32"/>
  <c r="H397" i="32"/>
  <c r="H421" i="32"/>
  <c r="H437" i="32"/>
  <c r="H466" i="32"/>
  <c r="H690" i="32"/>
  <c r="I690" i="32" s="1"/>
  <c r="H802" i="32"/>
  <c r="H834" i="32"/>
  <c r="H850" i="32"/>
  <c r="H866" i="32"/>
  <c r="H986" i="32"/>
  <c r="H1082" i="32"/>
  <c r="H1098" i="32"/>
  <c r="H1170" i="32"/>
  <c r="H1202" i="32"/>
  <c r="H1298" i="32"/>
  <c r="H1338" i="32"/>
  <c r="H1394" i="32"/>
  <c r="H1434" i="32"/>
  <c r="H1450" i="32"/>
  <c r="H1514" i="32"/>
  <c r="D1120" i="17"/>
  <c r="D394" i="17"/>
  <c r="D887" i="17"/>
  <c r="D1074" i="17"/>
  <c r="H11" i="17"/>
  <c r="F77" i="26"/>
  <c r="H1314" i="32"/>
  <c r="H85" i="32"/>
  <c r="H101" i="32"/>
  <c r="H162" i="32"/>
  <c r="H194" i="32"/>
  <c r="H285" i="32"/>
  <c r="H314" i="32"/>
  <c r="H453" i="32"/>
  <c r="H469" i="32"/>
  <c r="H602" i="32"/>
  <c r="H906" i="32"/>
  <c r="H938" i="32"/>
  <c r="H954" i="32"/>
  <c r="H1130" i="32"/>
  <c r="H1162" i="32"/>
  <c r="H1258" i="32"/>
  <c r="H1290" i="32"/>
  <c r="H1474" i="32"/>
  <c r="H1498" i="32"/>
  <c r="H1562" i="32"/>
  <c r="D1075" i="17"/>
  <c r="H93" i="17"/>
  <c r="H1511" i="32"/>
  <c r="H306" i="32"/>
  <c r="H490" i="32"/>
  <c r="H562" i="32"/>
  <c r="H586" i="32"/>
  <c r="C1307" i="17"/>
  <c r="D83" i="17"/>
  <c r="H103" i="17"/>
  <c r="G10" i="26"/>
  <c r="H1567" i="32"/>
  <c r="H546" i="32"/>
  <c r="D84" i="17"/>
  <c r="H5" i="17"/>
  <c r="H138" i="32"/>
  <c r="H242" i="32"/>
  <c r="H18" i="17"/>
  <c r="H113" i="17"/>
  <c r="H157" i="32"/>
  <c r="H165" i="32"/>
  <c r="H181" i="32"/>
  <c r="H293" i="32"/>
  <c r="H317" i="32"/>
  <c r="H373" i="32"/>
  <c r="I373" i="32" s="1"/>
  <c r="H389" i="32"/>
  <c r="H402" i="32"/>
  <c r="H445" i="32"/>
  <c r="H461" i="32"/>
  <c r="H493" i="32"/>
  <c r="H778" i="32"/>
  <c r="H858" i="32"/>
  <c r="H874" i="32"/>
  <c r="H994" i="32"/>
  <c r="H1250" i="32"/>
  <c r="H1402" i="32"/>
  <c r="H1482" i="32"/>
  <c r="H1506" i="32"/>
  <c r="C112" i="17"/>
  <c r="C377" i="17"/>
  <c r="D273" i="17"/>
  <c r="D1092" i="17"/>
  <c r="H7" i="32"/>
  <c r="C736" i="17"/>
  <c r="H48" i="32"/>
  <c r="C960" i="17"/>
  <c r="H88" i="32"/>
  <c r="C146" i="17"/>
  <c r="H136" i="32"/>
  <c r="C502" i="17"/>
  <c r="H288" i="32"/>
  <c r="C1144" i="17"/>
  <c r="H392" i="32"/>
  <c r="C1405" i="17"/>
  <c r="H440" i="32"/>
  <c r="C282" i="17"/>
  <c r="H600" i="32"/>
  <c r="C1266" i="17"/>
  <c r="H672" i="32"/>
  <c r="C955" i="17"/>
  <c r="H712" i="32"/>
  <c r="I711" i="32" s="1"/>
  <c r="C950" i="17"/>
  <c r="H760" i="32"/>
  <c r="C1375" i="17"/>
  <c r="H872" i="32"/>
  <c r="C206" i="17"/>
  <c r="H904" i="32"/>
  <c r="C745" i="17"/>
  <c r="H960" i="32"/>
  <c r="C1475" i="17"/>
  <c r="H992" i="32"/>
  <c r="I992" i="32" s="1"/>
  <c r="C477" i="17"/>
  <c r="H1016" i="32"/>
  <c r="C253" i="17"/>
  <c r="H1120" i="32"/>
  <c r="C1181" i="17"/>
  <c r="H1152" i="32"/>
  <c r="C438" i="17"/>
  <c r="H1176" i="32"/>
  <c r="C885" i="17"/>
  <c r="H1264" i="32"/>
  <c r="C886" i="17"/>
  <c r="C201" i="17"/>
  <c r="C176" i="17"/>
  <c r="C208" i="17"/>
  <c r="C417" i="17"/>
  <c r="C449" i="17"/>
  <c r="C842" i="17"/>
  <c r="C929" i="17"/>
  <c r="H40" i="32"/>
  <c r="C126" i="17"/>
  <c r="H80" i="32"/>
  <c r="C26" i="17"/>
  <c r="H112" i="32"/>
  <c r="C1386" i="17"/>
  <c r="H152" i="32"/>
  <c r="C570" i="17"/>
  <c r="H192" i="32"/>
  <c r="C463" i="17"/>
  <c r="H232" i="32"/>
  <c r="C699" i="17"/>
  <c r="H272" i="32"/>
  <c r="C139" i="17"/>
  <c r="H368" i="32"/>
  <c r="C302" i="17"/>
  <c r="H424" i="32"/>
  <c r="C1059" i="17"/>
  <c r="H520" i="32"/>
  <c r="C953" i="17"/>
  <c r="H552" i="32"/>
  <c r="C972" i="17"/>
  <c r="H592" i="32"/>
  <c r="C878" i="17"/>
  <c r="H616" i="32"/>
  <c r="C1359" i="17"/>
  <c r="H640" i="32"/>
  <c r="I640" i="32" s="1"/>
  <c r="C1003" i="17"/>
  <c r="H648" i="32"/>
  <c r="C746" i="17"/>
  <c r="H664" i="32"/>
  <c r="C338" i="17"/>
  <c r="H728" i="32"/>
  <c r="C255" i="17"/>
  <c r="H776" i="32"/>
  <c r="C100" i="17"/>
  <c r="H800" i="32"/>
  <c r="I799" i="32" s="1"/>
  <c r="C299" i="17"/>
  <c r="H824" i="32"/>
  <c r="C1297" i="17"/>
  <c r="H888" i="32"/>
  <c r="C420" i="17"/>
  <c r="H920" i="32"/>
  <c r="I920" i="32" s="1"/>
  <c r="C551" i="17"/>
  <c r="H1008" i="32"/>
  <c r="I1008" i="32" s="1"/>
  <c r="C285" i="17"/>
  <c r="H1032" i="32"/>
  <c r="C1438" i="17"/>
  <c r="H1040" i="32"/>
  <c r="C367" i="17"/>
  <c r="H1080" i="32"/>
  <c r="C347" i="17"/>
  <c r="H1136" i="32"/>
  <c r="C1338" i="17"/>
  <c r="H1184" i="32"/>
  <c r="C513" i="17"/>
  <c r="H1232" i="32"/>
  <c r="C1199" i="17"/>
  <c r="H1280" i="32"/>
  <c r="C1253" i="17"/>
  <c r="C145" i="17"/>
  <c r="G14" i="30"/>
  <c r="H15" i="32"/>
  <c r="C148" i="17"/>
  <c r="H64" i="32"/>
  <c r="C466" i="17"/>
  <c r="H128" i="32"/>
  <c r="C1409" i="17"/>
  <c r="H176" i="32"/>
  <c r="I176" i="32" s="1"/>
  <c r="C187" i="17"/>
  <c r="H264" i="32"/>
  <c r="C1030" i="17"/>
  <c r="H312" i="32"/>
  <c r="C1160" i="17"/>
  <c r="H344" i="32"/>
  <c r="C188" i="17"/>
  <c r="H528" i="32"/>
  <c r="C238" i="17"/>
  <c r="H568" i="32"/>
  <c r="C1450" i="17"/>
  <c r="H608" i="32"/>
  <c r="C829" i="17"/>
  <c r="H720" i="32"/>
  <c r="C566" i="17"/>
  <c r="H816" i="32"/>
  <c r="I815" i="32" s="1"/>
  <c r="C896" i="17"/>
  <c r="H840" i="32"/>
  <c r="C626" i="17"/>
  <c r="H880" i="32"/>
  <c r="C243" i="17"/>
  <c r="H952" i="32"/>
  <c r="I951" i="32" s="1"/>
  <c r="C616" i="17"/>
  <c r="H984" i="32"/>
  <c r="C151" i="17"/>
  <c r="H1072" i="32"/>
  <c r="C763" i="17"/>
  <c r="H1104" i="32"/>
  <c r="C468" i="17"/>
  <c r="H1224" i="32"/>
  <c r="C1249" i="17"/>
  <c r="C8" i="17"/>
  <c r="C573" i="17"/>
  <c r="H1000" i="32"/>
  <c r="H1096" i="32"/>
  <c r="H1549" i="32"/>
  <c r="F61" i="26"/>
  <c r="H369" i="32"/>
  <c r="H849" i="32"/>
  <c r="H937" i="32"/>
  <c r="H1097" i="32"/>
  <c r="H1160" i="32"/>
  <c r="H1533" i="32"/>
  <c r="F143" i="26"/>
  <c r="F34" i="26"/>
  <c r="G34" i="26" s="1"/>
  <c r="H131" i="17"/>
  <c r="H29" i="17"/>
  <c r="H15" i="17"/>
  <c r="H305" i="32"/>
  <c r="H377" i="32"/>
  <c r="H457" i="32"/>
  <c r="H545" i="32"/>
  <c r="H577" i="32"/>
  <c r="H681" i="32"/>
  <c r="H825" i="32"/>
  <c r="H993" i="32"/>
  <c r="H1025" i="32"/>
  <c r="H1217" i="32"/>
  <c r="H1257" i="32"/>
  <c r="H1519" i="32"/>
  <c r="H1550" i="32"/>
  <c r="H23" i="32"/>
  <c r="H106" i="32"/>
  <c r="H129" i="32"/>
  <c r="H185" i="32"/>
  <c r="H218" i="32"/>
  <c r="H233" i="32"/>
  <c r="H258" i="32"/>
  <c r="H297" i="32"/>
  <c r="H338" i="32"/>
  <c r="H370" i="32"/>
  <c r="H394" i="32"/>
  <c r="H425" i="32"/>
  <c r="H458" i="32"/>
  <c r="H626" i="32"/>
  <c r="H704" i="32"/>
  <c r="H753" i="32"/>
  <c r="H792" i="32"/>
  <c r="I792" i="32" s="1"/>
  <c r="H976" i="32"/>
  <c r="H1017" i="32"/>
  <c r="H1161" i="32"/>
  <c r="C353" i="17"/>
  <c r="C385" i="17"/>
  <c r="C425" i="17"/>
  <c r="C596" i="17"/>
  <c r="C677" i="17"/>
  <c r="H32" i="32"/>
  <c r="C559" i="17"/>
  <c r="H168" i="32"/>
  <c r="I167" i="32" s="1"/>
  <c r="C772" i="17"/>
  <c r="H200" i="32"/>
  <c r="C271" i="17"/>
  <c r="H248" i="32"/>
  <c r="C1318" i="17"/>
  <c r="H296" i="32"/>
  <c r="C471" i="17"/>
  <c r="H328" i="32"/>
  <c r="C1200" i="17"/>
  <c r="H448" i="32"/>
  <c r="C219" i="17"/>
  <c r="H504" i="32"/>
  <c r="C494" i="17"/>
  <c r="H624" i="32"/>
  <c r="C154" i="17"/>
  <c r="H768" i="32"/>
  <c r="C179" i="17"/>
  <c r="H808" i="32"/>
  <c r="I808" i="32" s="1"/>
  <c r="C397" i="17"/>
  <c r="H936" i="32"/>
  <c r="C1210" i="17"/>
  <c r="H1256" i="32"/>
  <c r="C1379" i="17"/>
  <c r="H304" i="32"/>
  <c r="H73" i="32"/>
  <c r="H217" i="32"/>
  <c r="H921" i="32"/>
  <c r="H129" i="17"/>
  <c r="H90" i="32"/>
  <c r="H273" i="32"/>
  <c r="H464" i="32"/>
  <c r="H578" i="32"/>
  <c r="H761" i="32"/>
  <c r="H801" i="32"/>
  <c r="H1551" i="32"/>
  <c r="H16" i="32"/>
  <c r="H26" i="32"/>
  <c r="H97" i="32"/>
  <c r="H120" i="32"/>
  <c r="H177" i="32"/>
  <c r="H186" i="32"/>
  <c r="H209" i="32"/>
  <c r="H274" i="32"/>
  <c r="H298" i="32"/>
  <c r="H360" i="32"/>
  <c r="H426" i="32"/>
  <c r="H482" i="32"/>
  <c r="I483" i="32" s="1"/>
  <c r="H522" i="32"/>
  <c r="H537" i="32"/>
  <c r="H570" i="32"/>
  <c r="H585" i="32"/>
  <c r="H601" i="32"/>
  <c r="H665" i="32"/>
  <c r="H705" i="32"/>
  <c r="H754" i="32"/>
  <c r="H769" i="32"/>
  <c r="H793" i="32"/>
  <c r="H898" i="32"/>
  <c r="H953" i="32"/>
  <c r="H978" i="32"/>
  <c r="H1049" i="32"/>
  <c r="H1113" i="32"/>
  <c r="H1137" i="32"/>
  <c r="H1249" i="32"/>
  <c r="H1337" i="32"/>
  <c r="H1481" i="32"/>
  <c r="C42" i="17"/>
  <c r="H1489" i="32"/>
  <c r="C567" i="17"/>
  <c r="H1505" i="32"/>
  <c r="C994" i="17"/>
  <c r="H1513" i="32"/>
  <c r="C913" i="17"/>
  <c r="H1521" i="32"/>
  <c r="C205" i="17"/>
  <c r="H1537" i="32"/>
  <c r="C159" i="17"/>
  <c r="H1553" i="32"/>
  <c r="C604" i="17"/>
  <c r="C249" i="17"/>
  <c r="C305" i="17"/>
  <c r="C993" i="17"/>
  <c r="H352" i="32"/>
  <c r="C220" i="17"/>
  <c r="H544" i="32"/>
  <c r="C1174" i="17"/>
  <c r="H1518" i="32"/>
  <c r="H393" i="32"/>
  <c r="H1121" i="32"/>
  <c r="H1225" i="32"/>
  <c r="H201" i="32"/>
  <c r="H538" i="32"/>
  <c r="H968" i="32"/>
  <c r="C128" i="17"/>
  <c r="C735" i="17"/>
  <c r="H104" i="32"/>
  <c r="C180" i="17"/>
  <c r="H144" i="32"/>
  <c r="C1398" i="17"/>
  <c r="H184" i="32"/>
  <c r="C245" i="17"/>
  <c r="H320" i="32"/>
  <c r="C230" i="17"/>
  <c r="H472" i="32"/>
  <c r="I471" i="32" s="1"/>
  <c r="C1231" i="17"/>
  <c r="H512" i="32"/>
  <c r="C1420" i="17"/>
  <c r="H536" i="32"/>
  <c r="C278" i="17"/>
  <c r="H584" i="32"/>
  <c r="C426" i="17"/>
  <c r="H912" i="32"/>
  <c r="C63" i="17"/>
  <c r="H1128" i="32"/>
  <c r="C998" i="17"/>
  <c r="H1168" i="32"/>
  <c r="C937" i="17"/>
  <c r="H1200" i="32"/>
  <c r="C300" i="17"/>
  <c r="C724" i="17"/>
  <c r="H1541" i="32"/>
  <c r="H832" i="32"/>
  <c r="H1272" i="32"/>
  <c r="H153" i="32"/>
  <c r="H1517" i="32"/>
  <c r="F102" i="26"/>
  <c r="G101" i="26" s="1"/>
  <c r="H1073" i="32"/>
  <c r="H1193" i="32"/>
  <c r="H1527" i="32"/>
  <c r="H17" i="32"/>
  <c r="H98" i="32"/>
  <c r="H178" i="32"/>
  <c r="H362" i="32"/>
  <c r="H417" i="32"/>
  <c r="H450" i="32"/>
  <c r="H473" i="32"/>
  <c r="H497" i="32"/>
  <c r="H553" i="32"/>
  <c r="H745" i="32"/>
  <c r="G11" i="30"/>
  <c r="F86" i="26"/>
  <c r="G87" i="26" s="1"/>
  <c r="F60" i="26"/>
  <c r="H90" i="17"/>
  <c r="H337" i="32"/>
  <c r="H617" i="32"/>
  <c r="H833" i="32"/>
  <c r="H897" i="32"/>
  <c r="H1495" i="32"/>
  <c r="H42" i="32"/>
  <c r="H66" i="32"/>
  <c r="H113" i="32"/>
  <c r="H146" i="32"/>
  <c r="H202" i="32"/>
  <c r="H250" i="32"/>
  <c r="H289" i="32"/>
  <c r="H353" i="32"/>
  <c r="H386" i="32"/>
  <c r="H409" i="32"/>
  <c r="H418" i="32"/>
  <c r="H441" i="32"/>
  <c r="H474" i="32"/>
  <c r="H498" i="32"/>
  <c r="H514" i="32"/>
  <c r="H554" i="32"/>
  <c r="H656" i="32"/>
  <c r="H697" i="32"/>
  <c r="H746" i="32"/>
  <c r="H882" i="32"/>
  <c r="H1009" i="32"/>
  <c r="H1064" i="32"/>
  <c r="I1063" i="32" s="1"/>
  <c r="H1153" i="32"/>
  <c r="H1265" i="32"/>
  <c r="H1493" i="32"/>
  <c r="H1525" i="32"/>
  <c r="H1499" i="32"/>
  <c r="C777" i="17"/>
  <c r="H1515" i="32"/>
  <c r="C733" i="17"/>
  <c r="C80" i="17"/>
  <c r="C225" i="17"/>
  <c r="C368" i="17"/>
  <c r="C636" i="17"/>
  <c r="H265" i="32"/>
  <c r="H945" i="32"/>
  <c r="H105" i="32"/>
  <c r="H257" i="32"/>
  <c r="H1501" i="32"/>
  <c r="H154" i="17"/>
  <c r="H145" i="32"/>
  <c r="H529" i="32"/>
  <c r="H1494" i="32"/>
  <c r="H41" i="32"/>
  <c r="H65" i="32"/>
  <c r="H121" i="32"/>
  <c r="H210" i="32"/>
  <c r="H513" i="32"/>
  <c r="H696" i="32"/>
  <c r="F62" i="26"/>
  <c r="H71" i="17"/>
  <c r="F13" i="9"/>
  <c r="F9" i="31"/>
  <c r="H345" i="32"/>
  <c r="H1503" i="32"/>
  <c r="H1535" i="32"/>
  <c r="H8" i="32"/>
  <c r="H57" i="32"/>
  <c r="H89" i="32"/>
  <c r="H114" i="32"/>
  <c r="H169" i="32"/>
  <c r="H193" i="32"/>
  <c r="H290" i="32"/>
  <c r="H321" i="32"/>
  <c r="H330" i="32"/>
  <c r="H354" i="32"/>
  <c r="H410" i="32"/>
  <c r="H442" i="32"/>
  <c r="H489" i="32"/>
  <c r="H576" i="32"/>
  <c r="H658" i="32"/>
  <c r="H698" i="32"/>
  <c r="H737" i="32"/>
  <c r="H856" i="32"/>
  <c r="H946" i="32"/>
  <c r="H985" i="32"/>
  <c r="H1024" i="32"/>
  <c r="H1065" i="32"/>
  <c r="H1177" i="32"/>
  <c r="C168" i="17"/>
  <c r="C344" i="17"/>
  <c r="C572" i="17"/>
  <c r="C637" i="17"/>
  <c r="C442" i="17"/>
  <c r="H1288" i="32"/>
  <c r="I1288" i="32" s="1"/>
  <c r="C1319" i="17"/>
  <c r="H1392" i="32"/>
  <c r="C535" i="17"/>
  <c r="H1416" i="32"/>
  <c r="C1232" i="17"/>
  <c r="H1432" i="32"/>
  <c r="I1431" i="32" s="1"/>
  <c r="C1423" i="17"/>
  <c r="H1448" i="32"/>
  <c r="C579" i="17"/>
  <c r="C387" i="17"/>
  <c r="C20" i="17"/>
  <c r="C109" i="17"/>
  <c r="C373" i="17"/>
  <c r="C1050" i="17"/>
  <c r="C430" i="17"/>
  <c r="C135" i="17"/>
  <c r="K9" i="9"/>
  <c r="K10" i="9"/>
  <c r="K3" i="9"/>
  <c r="K11" i="9"/>
  <c r="K4" i="9"/>
  <c r="K12" i="9"/>
  <c r="K5" i="9"/>
  <c r="K13" i="9"/>
  <c r="K6" i="9"/>
  <c r="K14" i="9"/>
  <c r="K7" i="9"/>
  <c r="K15" i="9"/>
  <c r="I20" i="9"/>
  <c r="J20" i="9" s="1"/>
  <c r="F28" i="14"/>
  <c r="G28" i="14" s="1"/>
  <c r="F99" i="14"/>
  <c r="G95" i="14"/>
  <c r="G111" i="14"/>
  <c r="G76" i="14"/>
  <c r="F64" i="14"/>
  <c r="G64" i="14" s="1"/>
  <c r="F135" i="14"/>
  <c r="G134" i="14" s="1"/>
  <c r="C64" i="15"/>
  <c r="C59" i="15"/>
  <c r="G102" i="14"/>
  <c r="F124" i="14"/>
  <c r="G125" i="14"/>
  <c r="F91" i="14"/>
  <c r="G90" i="14"/>
  <c r="G50" i="14"/>
  <c r="G126" i="14"/>
  <c r="G67" i="14"/>
  <c r="C77" i="15"/>
  <c r="F7" i="14"/>
  <c r="G8" i="14" s="1"/>
  <c r="C34" i="15"/>
  <c r="F139" i="14"/>
  <c r="C81" i="15"/>
  <c r="G155" i="14"/>
  <c r="C135" i="15"/>
  <c r="F78" i="14"/>
  <c r="G78" i="14" s="1"/>
  <c r="F100" i="14"/>
  <c r="G99" i="14" s="1"/>
  <c r="G120" i="14"/>
  <c r="G93" i="14"/>
  <c r="G83" i="14"/>
  <c r="G65" i="14"/>
  <c r="G107" i="14"/>
  <c r="G108" i="14"/>
  <c r="F159" i="14"/>
  <c r="G158" i="14" s="1"/>
  <c r="C95" i="15"/>
  <c r="C115" i="15"/>
  <c r="F82" i="14"/>
  <c r="G82" i="14" s="1"/>
  <c r="C67" i="15"/>
  <c r="G49" i="14"/>
  <c r="G153" i="14"/>
  <c r="F27" i="14"/>
  <c r="G27" i="14" s="1"/>
  <c r="G144" i="14"/>
  <c r="C9" i="13"/>
  <c r="E9" i="13" s="1"/>
  <c r="G98" i="14"/>
  <c r="G25" i="14"/>
  <c r="G88" i="14"/>
  <c r="G154" i="14"/>
  <c r="F36" i="14"/>
  <c r="G37" i="14" s="1"/>
  <c r="G89" i="14"/>
  <c r="C143" i="15"/>
  <c r="G145" i="14"/>
  <c r="G118" i="14"/>
  <c r="F42" i="14"/>
  <c r="G42" i="14" s="1"/>
  <c r="C151" i="15"/>
  <c r="G143" i="14"/>
  <c r="G39" i="14"/>
  <c r="G66" i="14"/>
  <c r="G139" i="14"/>
  <c r="G103" i="14"/>
  <c r="G20" i="14"/>
  <c r="F6" i="14"/>
  <c r="G5" i="14" s="1"/>
  <c r="C58" i="15"/>
  <c r="G84" i="14"/>
  <c r="G96" i="14"/>
  <c r="F17" i="14"/>
  <c r="G17" i="14" s="1"/>
  <c r="F63" i="14"/>
  <c r="G63" i="14" s="1"/>
  <c r="F55" i="14"/>
  <c r="G55" i="14" s="1"/>
  <c r="G3" i="14"/>
  <c r="G32" i="14"/>
  <c r="G33" i="14"/>
  <c r="G24" i="14"/>
  <c r="G53" i="14"/>
  <c r="G54" i="14"/>
  <c r="G156" i="14"/>
  <c r="G157" i="14"/>
  <c r="G87" i="14"/>
  <c r="C11" i="13"/>
  <c r="E11" i="13" s="1"/>
  <c r="C8" i="13"/>
  <c r="E8" i="13" s="1"/>
  <c r="F106" i="14"/>
  <c r="G106" i="14" s="1"/>
  <c r="C51" i="15"/>
  <c r="C17" i="15"/>
  <c r="C150" i="15"/>
  <c r="G149" i="14"/>
  <c r="G86" i="14"/>
  <c r="F129" i="14"/>
  <c r="G127" i="14" s="1"/>
  <c r="C113" i="15"/>
  <c r="F34" i="14"/>
  <c r="G35" i="14" s="1"/>
  <c r="G9" i="14"/>
  <c r="G13" i="14"/>
  <c r="G61" i="14"/>
  <c r="F47" i="14"/>
  <c r="G47" i="14" s="1"/>
  <c r="C7" i="13"/>
  <c r="E7" i="13" s="1"/>
  <c r="C160" i="15"/>
  <c r="C145" i="15"/>
  <c r="G140" i="14"/>
  <c r="G133" i="14"/>
  <c r="F131" i="14"/>
  <c r="C137" i="15"/>
  <c r="C32" i="15"/>
  <c r="C6" i="13"/>
  <c r="E6" i="13" s="1"/>
  <c r="G119" i="14"/>
  <c r="F114" i="14"/>
  <c r="G113" i="14" s="1"/>
  <c r="F130" i="14"/>
  <c r="C74" i="15"/>
  <c r="G115" i="14"/>
  <c r="G104" i="14"/>
  <c r="C25" i="15"/>
  <c r="G77" i="14"/>
  <c r="G114" i="14"/>
  <c r="C75" i="15"/>
  <c r="G72" i="14"/>
  <c r="C5" i="13"/>
  <c r="E5" i="13" s="1"/>
  <c r="F14" i="14"/>
  <c r="G14" i="14" s="1"/>
  <c r="G44" i="14"/>
  <c r="C12" i="15"/>
  <c r="C4" i="13"/>
  <c r="E4" i="13" s="1"/>
  <c r="C12" i="13"/>
  <c r="E12" i="13" s="1"/>
  <c r="C15" i="13"/>
  <c r="E15" i="13" s="1"/>
  <c r="G52" i="14"/>
  <c r="G51" i="14"/>
  <c r="G30" i="14"/>
  <c r="G31" i="14"/>
  <c r="G110" i="14"/>
  <c r="G109" i="14"/>
  <c r="G85" i="14"/>
  <c r="G148" i="14"/>
  <c r="G151" i="14"/>
  <c r="G150" i="14"/>
  <c r="F75" i="14"/>
  <c r="C100" i="15"/>
  <c r="C13" i="13"/>
  <c r="E13" i="13" s="1"/>
  <c r="C98" i="15"/>
  <c r="G10" i="14"/>
  <c r="G152" i="14"/>
  <c r="G21" i="14"/>
  <c r="G73" i="14"/>
  <c r="G146" i="14"/>
  <c r="F123" i="14"/>
  <c r="F46" i="14"/>
  <c r="C14" i="13"/>
  <c r="E14" i="13" s="1"/>
  <c r="G132" i="14"/>
  <c r="C91" i="15"/>
  <c r="F22" i="14"/>
  <c r="G12" i="14"/>
  <c r="G71" i="14"/>
  <c r="G40" i="14"/>
  <c r="G112" i="14"/>
  <c r="F141" i="14"/>
  <c r="F18" i="14"/>
  <c r="G18" i="14" s="1"/>
  <c r="F136" i="14"/>
  <c r="C10" i="13"/>
  <c r="E10" i="13" s="1"/>
  <c r="G11" i="14"/>
  <c r="F68" i="14"/>
  <c r="C70" i="15"/>
  <c r="C16" i="13"/>
  <c r="E16" i="13" s="1"/>
  <c r="C3" i="13"/>
  <c r="G43" i="14"/>
  <c r="G97" i="14"/>
  <c r="G60" i="14"/>
  <c r="H170" i="32"/>
  <c r="H790" i="32"/>
  <c r="I790" i="32" s="1"/>
  <c r="H1030" i="32"/>
  <c r="H271" i="32"/>
  <c r="I270" i="32" s="1"/>
  <c r="H479" i="32"/>
  <c r="H487" i="32"/>
  <c r="I486" i="32" s="1"/>
  <c r="H559" i="32"/>
  <c r="H599" i="32"/>
  <c r="H767" i="32"/>
  <c r="H967" i="32"/>
  <c r="H999" i="32"/>
  <c r="H1079" i="32"/>
  <c r="H1263" i="32"/>
  <c r="H1271" i="32"/>
  <c r="H1407" i="32"/>
  <c r="H1485" i="32"/>
  <c r="I12" i="23"/>
  <c r="I129" i="23"/>
  <c r="H488" i="32"/>
  <c r="H505" i="32"/>
  <c r="H465" i="32"/>
  <c r="H766" i="32"/>
  <c r="H407" i="32"/>
  <c r="H771" i="32"/>
  <c r="H130" i="32"/>
  <c r="H434" i="32"/>
  <c r="H618" i="32"/>
  <c r="H722" i="32"/>
  <c r="H930" i="32"/>
  <c r="H1058" i="32"/>
  <c r="H1178" i="32"/>
  <c r="H1194" i="32"/>
  <c r="H1306" i="32"/>
  <c r="H680" i="32"/>
  <c r="I680" i="32" s="1"/>
  <c r="H944" i="32"/>
  <c r="H1543" i="32"/>
  <c r="H449" i="32"/>
  <c r="H555" i="32"/>
  <c r="H1123" i="32"/>
  <c r="H1439" i="32"/>
  <c r="H123" i="32"/>
  <c r="H459" i="32"/>
  <c r="I460" i="32" s="1"/>
  <c r="H835" i="32"/>
  <c r="H979" i="32"/>
  <c r="H1107" i="32"/>
  <c r="H1291" i="32"/>
  <c r="H1484" i="32"/>
  <c r="I1344" i="23"/>
  <c r="H1490" i="32"/>
  <c r="H1215" i="32"/>
  <c r="H1048" i="32"/>
  <c r="H1408" i="32"/>
  <c r="I1794" i="23"/>
  <c r="H1565" i="32"/>
  <c r="H575" i="32"/>
  <c r="H1286" i="32"/>
  <c r="H49" i="32"/>
  <c r="H361" i="32"/>
  <c r="H651" i="32"/>
  <c r="H742" i="32"/>
  <c r="H867" i="32"/>
  <c r="H188" i="32"/>
  <c r="H244" i="32"/>
  <c r="H252" i="32"/>
  <c r="H468" i="32"/>
  <c r="H455" i="32"/>
  <c r="H654" i="32"/>
  <c r="H895" i="32"/>
  <c r="H1342" i="32"/>
  <c r="H149" i="32"/>
  <c r="H253" i="32"/>
  <c r="I341" i="32"/>
  <c r="H357" i="32"/>
  <c r="H405" i="32"/>
  <c r="I405" i="32" s="1"/>
  <c r="H485" i="32"/>
  <c r="H509" i="32"/>
  <c r="H565" i="32"/>
  <c r="H629" i="32"/>
  <c r="H813" i="32"/>
  <c r="H933" i="32"/>
  <c r="H1005" i="32"/>
  <c r="H1085" i="32"/>
  <c r="I1141" i="32"/>
  <c r="H1181" i="32"/>
  <c r="H609" i="32"/>
  <c r="H625" i="32"/>
  <c r="H657" i="32"/>
  <c r="H721" i="32"/>
  <c r="H841" i="32"/>
  <c r="H881" i="32"/>
  <c r="H913" i="32"/>
  <c r="H929" i="32"/>
  <c r="H977" i="32"/>
  <c r="H1001" i="32"/>
  <c r="H1033" i="32"/>
  <c r="H1081" i="32"/>
  <c r="H1089" i="32"/>
  <c r="H1185" i="32"/>
  <c r="H1281" i="32"/>
  <c r="H1361" i="32"/>
  <c r="H1369" i="32"/>
  <c r="H1401" i="32"/>
  <c r="H556" i="32"/>
  <c r="I557" i="32" s="1"/>
  <c r="H564" i="32"/>
  <c r="H572" i="32"/>
  <c r="H788" i="32"/>
  <c r="H804" i="32"/>
  <c r="H852" i="32"/>
  <c r="I853" i="32" s="1"/>
  <c r="H892" i="32"/>
  <c r="I892" i="32" s="1"/>
  <c r="H956" i="32"/>
  <c r="H964" i="32"/>
  <c r="H1028" i="32"/>
  <c r="H1156" i="32"/>
  <c r="H1268" i="32"/>
  <c r="I1389" i="32"/>
  <c r="H1429" i="32"/>
  <c r="H1469" i="32"/>
  <c r="H1557" i="32"/>
  <c r="H1486" i="32"/>
  <c r="H1502" i="32"/>
  <c r="H1510" i="32"/>
  <c r="H1526" i="32"/>
  <c r="H1534" i="32"/>
  <c r="H1542" i="32"/>
  <c r="H1558" i="32"/>
  <c r="H1566" i="32"/>
  <c r="F39" i="30"/>
  <c r="I831" i="32"/>
  <c r="F27" i="30"/>
  <c r="G27" i="30" s="1"/>
  <c r="F31" i="30"/>
  <c r="G15" i="30"/>
  <c r="F32" i="30"/>
  <c r="F20" i="30"/>
  <c r="F19" i="30"/>
  <c r="I1094" i="32"/>
  <c r="I1222" i="32"/>
  <c r="G10" i="30"/>
  <c r="F36" i="30"/>
  <c r="G36" i="30" s="1"/>
  <c r="H124" i="17"/>
  <c r="F124" i="26"/>
  <c r="H27" i="17"/>
  <c r="F44" i="26"/>
  <c r="F32" i="26"/>
  <c r="G31" i="26" s="1"/>
  <c r="H145" i="17"/>
  <c r="H3" i="17"/>
  <c r="F88" i="26"/>
  <c r="F72" i="26"/>
  <c r="H39" i="17"/>
  <c r="F96" i="26"/>
  <c r="H142" i="17"/>
  <c r="H7" i="17"/>
  <c r="F139" i="26"/>
  <c r="G140" i="26" s="1"/>
  <c r="F13" i="30"/>
  <c r="H94" i="17"/>
  <c r="F42" i="26"/>
  <c r="G42" i="26" s="1"/>
  <c r="F12" i="30"/>
  <c r="F130" i="26"/>
  <c r="H66" i="17"/>
  <c r="H17" i="17"/>
  <c r="F50" i="26"/>
  <c r="G50" i="26" s="1"/>
  <c r="H107" i="17"/>
  <c r="F95" i="26"/>
  <c r="H25" i="17"/>
  <c r="I1380" i="32"/>
  <c r="I1461" i="32"/>
  <c r="H78" i="17"/>
  <c r="F132" i="26"/>
  <c r="H132" i="17"/>
  <c r="G16" i="30"/>
  <c r="G111" i="26"/>
  <c r="F3" i="31"/>
  <c r="F33" i="30"/>
  <c r="I1476" i="32"/>
  <c r="I1475" i="32"/>
  <c r="F6" i="31"/>
  <c r="F4" i="9"/>
  <c r="D5" i="30"/>
  <c r="F5" i="30" s="1"/>
  <c r="I5" i="32"/>
  <c r="I534" i="32"/>
  <c r="I134" i="32"/>
  <c r="F114" i="26"/>
  <c r="H102" i="17"/>
  <c r="F144" i="26"/>
  <c r="F23" i="30"/>
  <c r="G23" i="30" s="1"/>
  <c r="H152" i="17"/>
  <c r="F128" i="26"/>
  <c r="F5" i="26"/>
  <c r="G5" i="26" s="1"/>
  <c r="H59" i="17"/>
  <c r="F76" i="26"/>
  <c r="H21" i="17"/>
  <c r="H150" i="17"/>
  <c r="F90" i="26"/>
  <c r="F56" i="26"/>
  <c r="G55" i="26" s="1"/>
  <c r="H95" i="17"/>
  <c r="D4" i="30"/>
  <c r="F127" i="26"/>
  <c r="H22" i="17"/>
  <c r="F30" i="26"/>
  <c r="G29" i="26" s="1"/>
  <c r="H134" i="17"/>
  <c r="F18" i="30"/>
  <c r="F67" i="26"/>
  <c r="G66" i="26" s="1"/>
  <c r="H19" i="17"/>
  <c r="F3" i="9"/>
  <c r="F17" i="9"/>
  <c r="I503" i="32"/>
  <c r="I774" i="32"/>
  <c r="F21" i="30"/>
  <c r="F99" i="26"/>
  <c r="H40" i="17"/>
  <c r="H76" i="17"/>
  <c r="F92" i="26"/>
  <c r="H141" i="17"/>
  <c r="F5" i="31"/>
  <c r="H50" i="17"/>
  <c r="G17" i="30"/>
  <c r="H74" i="17"/>
  <c r="H77" i="17"/>
  <c r="H147" i="17"/>
  <c r="H91" i="17"/>
  <c r="F63" i="26"/>
  <c r="H65" i="17"/>
  <c r="H63" i="17"/>
  <c r="F27" i="26"/>
  <c r="G28" i="26" s="1"/>
  <c r="F46" i="26"/>
  <c r="G46" i="26" s="1"/>
  <c r="F123" i="26"/>
  <c r="G12" i="26"/>
  <c r="H28" i="17"/>
  <c r="D3" i="30"/>
  <c r="F4" i="31"/>
  <c r="G21" i="26"/>
  <c r="I596" i="32"/>
  <c r="F25" i="30"/>
  <c r="G24" i="30" s="1"/>
  <c r="I830" i="32"/>
  <c r="I500" i="32"/>
  <c r="I212" i="32"/>
  <c r="I1191" i="32"/>
  <c r="I1190" i="32"/>
  <c r="I1255" i="32"/>
  <c r="I1167" i="32"/>
  <c r="I1166" i="32"/>
  <c r="I1295" i="32"/>
  <c r="G38" i="26"/>
  <c r="G82" i="26"/>
  <c r="F89" i="26"/>
  <c r="H85" i="17"/>
  <c r="F25" i="26"/>
  <c r="G26" i="26" s="1"/>
  <c r="H109" i="17"/>
  <c r="H41" i="17"/>
  <c r="H137" i="17"/>
  <c r="G24" i="26"/>
  <c r="H115" i="17"/>
  <c r="F17" i="26"/>
  <c r="G17" i="26" s="1"/>
  <c r="H20" i="17"/>
  <c r="F98" i="26"/>
  <c r="G104" i="26"/>
  <c r="H122" i="17"/>
  <c r="H82" i="17"/>
  <c r="H123" i="17"/>
  <c r="H120" i="17"/>
  <c r="H47" i="17"/>
  <c r="H144" i="17"/>
  <c r="F7" i="26"/>
  <c r="G7" i="26" s="1"/>
  <c r="F84" i="26"/>
  <c r="G85" i="26" s="1"/>
  <c r="H116" i="17"/>
  <c r="H106" i="17"/>
  <c r="H30" i="17"/>
  <c r="F47" i="26"/>
  <c r="G48" i="26" s="1"/>
  <c r="F97" i="26"/>
  <c r="H79" i="17"/>
  <c r="H42" i="17"/>
  <c r="H99" i="17"/>
  <c r="H140" i="17"/>
  <c r="H35" i="17"/>
  <c r="F81" i="26"/>
  <c r="G81" i="26" s="1"/>
  <c r="H62" i="17"/>
  <c r="H130" i="17"/>
  <c r="H72" i="17"/>
  <c r="G112" i="26"/>
  <c r="G23" i="26"/>
  <c r="F100" i="26"/>
  <c r="H6" i="17"/>
  <c r="H135" i="17"/>
  <c r="H51" i="17"/>
  <c r="F20" i="26"/>
  <c r="H114" i="17"/>
  <c r="H24" i="17"/>
  <c r="G22" i="26"/>
  <c r="H43" i="17"/>
  <c r="H84" i="17"/>
  <c r="G36" i="26"/>
  <c r="H26" i="17"/>
  <c r="G83" i="26"/>
  <c r="G68" i="26"/>
  <c r="H49" i="17"/>
  <c r="H110" i="17"/>
  <c r="F14" i="26"/>
  <c r="G14" i="26" s="1"/>
  <c r="H151" i="17"/>
  <c r="H60" i="17"/>
  <c r="H121" i="17"/>
  <c r="H57" i="17"/>
  <c r="F131" i="26"/>
  <c r="G16" i="26"/>
  <c r="H143" i="17"/>
  <c r="G69" i="26"/>
  <c r="G11" i="26"/>
  <c r="H127" i="17"/>
  <c r="H68" i="17"/>
  <c r="G37" i="26"/>
  <c r="G51" i="26"/>
  <c r="H33" i="17"/>
  <c r="G115" i="26"/>
  <c r="H101" i="17"/>
  <c r="G103" i="26"/>
  <c r="F70" i="26"/>
  <c r="G71" i="26" s="1"/>
  <c r="G3" i="26"/>
  <c r="G4" i="26"/>
  <c r="G65" i="26"/>
  <c r="G64" i="26"/>
  <c r="G110" i="26"/>
  <c r="G126" i="26"/>
  <c r="G142" i="26"/>
  <c r="G59" i="26"/>
  <c r="G58" i="26"/>
  <c r="G15" i="26"/>
  <c r="F19" i="26"/>
  <c r="F94" i="26"/>
  <c r="G109" i="26"/>
  <c r="F113" i="26"/>
  <c r="F118" i="26"/>
  <c r="G117" i="26" s="1"/>
  <c r="G125" i="26"/>
  <c r="F129" i="26"/>
  <c r="F134" i="26"/>
  <c r="G134" i="26" s="1"/>
  <c r="G141" i="26"/>
  <c r="F145" i="26"/>
  <c r="G145" i="26" s="1"/>
  <c r="G9" i="26"/>
  <c r="F136" i="26"/>
  <c r="G135" i="26" s="1"/>
  <c r="G35" i="26"/>
  <c r="F43" i="26"/>
  <c r="F75" i="26"/>
  <c r="G74" i="26" s="1"/>
  <c r="G105" i="26"/>
  <c r="G121" i="26"/>
  <c r="G137" i="26"/>
  <c r="G106" i="26"/>
  <c r="G122" i="26"/>
  <c r="G138" i="26"/>
  <c r="G116" i="26"/>
  <c r="G52" i="26"/>
  <c r="F39" i="26"/>
  <c r="G39" i="26" s="1"/>
  <c r="F8" i="31"/>
  <c r="F7" i="31"/>
  <c r="F18" i="9"/>
  <c r="G8" i="9"/>
  <c r="F8" i="9"/>
  <c r="G4" i="9"/>
  <c r="G12" i="9"/>
  <c r="C20" i="9"/>
  <c r="F11" i="9"/>
  <c r="G11" i="9"/>
  <c r="G14" i="9"/>
  <c r="F14" i="9"/>
  <c r="G5" i="9"/>
  <c r="F5" i="9"/>
  <c r="G6" i="9"/>
  <c r="F6" i="9"/>
  <c r="G7" i="9"/>
  <c r="F7" i="9"/>
  <c r="G9" i="9"/>
  <c r="F9" i="9"/>
  <c r="G10" i="9"/>
  <c r="F10" i="9"/>
  <c r="G15" i="9"/>
  <c r="F15" i="9"/>
  <c r="F16" i="9"/>
  <c r="G13" i="9"/>
  <c r="G3" i="9"/>
  <c r="G16" i="9"/>
  <c r="G18" i="9"/>
  <c r="G17" i="9"/>
  <c r="G100" i="14" l="1"/>
  <c r="G29" i="14"/>
  <c r="G57" i="14"/>
  <c r="G91" i="14"/>
  <c r="G58" i="14"/>
  <c r="G161" i="14"/>
  <c r="F7" i="13"/>
  <c r="G135" i="14"/>
  <c r="G92" i="14"/>
  <c r="I62" i="32"/>
  <c r="I1119" i="32"/>
  <c r="I1236" i="32"/>
  <c r="I1175" i="32"/>
  <c r="G37" i="30"/>
  <c r="I1110" i="32"/>
  <c r="I972" i="32"/>
  <c r="I1372" i="32"/>
  <c r="I1398" i="32"/>
  <c r="I814" i="32"/>
  <c r="I253" i="32"/>
  <c r="I559" i="32"/>
  <c r="I464" i="32"/>
  <c r="I279" i="32"/>
  <c r="I60" i="32"/>
  <c r="I1044" i="32"/>
  <c r="I164" i="32"/>
  <c r="I391" i="32"/>
  <c r="I310" i="32"/>
  <c r="I662" i="32"/>
  <c r="I502" i="32"/>
  <c r="I877" i="32"/>
  <c r="I357" i="32"/>
  <c r="I1053" i="32"/>
  <c r="I1439" i="32"/>
  <c r="I973" i="32"/>
  <c r="I1541" i="32"/>
  <c r="I1396" i="32"/>
  <c r="I604" i="32"/>
  <c r="I52" i="32"/>
  <c r="I713" i="32"/>
  <c r="I526" i="32"/>
  <c r="I286" i="32"/>
  <c r="I806" i="32"/>
  <c r="I1046" i="32"/>
  <c r="I822" i="32"/>
  <c r="I694" i="32"/>
  <c r="I501" i="32"/>
  <c r="I610" i="32"/>
  <c r="I1186" i="32"/>
  <c r="I855" i="32"/>
  <c r="I1023" i="32"/>
  <c r="I821" i="32"/>
  <c r="I1361" i="32"/>
  <c r="I1349" i="32"/>
  <c r="I741" i="32"/>
  <c r="I1077" i="32"/>
  <c r="I1143" i="32"/>
  <c r="I943" i="32"/>
  <c r="I1030" i="32"/>
  <c r="I156" i="32"/>
  <c r="I631" i="32"/>
  <c r="I222" i="32"/>
  <c r="I1319" i="32"/>
  <c r="G119" i="26"/>
  <c r="I461" i="32"/>
  <c r="I30" i="32"/>
  <c r="I765" i="32"/>
  <c r="I1205" i="32"/>
  <c r="I1437" i="32"/>
  <c r="I1414" i="32"/>
  <c r="I1365" i="32"/>
  <c r="I996" i="32"/>
  <c r="I1244" i="32"/>
  <c r="I695" i="32"/>
  <c r="I193" i="32"/>
  <c r="I1521" i="32"/>
  <c r="I135" i="32"/>
  <c r="I407" i="32"/>
  <c r="I1031" i="32"/>
  <c r="I317" i="32"/>
  <c r="I1388" i="32"/>
  <c r="I941" i="32"/>
  <c r="I102" i="32"/>
  <c r="I590" i="32"/>
  <c r="I917" i="32"/>
  <c r="I1013" i="32"/>
  <c r="I1229" i="32"/>
  <c r="I645" i="32"/>
  <c r="I349" i="32"/>
  <c r="I1467" i="32"/>
  <c r="I155" i="32"/>
  <c r="I293" i="32"/>
  <c r="I740" i="32"/>
  <c r="I1307" i="32"/>
  <c r="I1187" i="32"/>
  <c r="I339" i="32"/>
  <c r="I1284" i="32"/>
  <c r="I1471" i="32"/>
  <c r="I547" i="32"/>
  <c r="I431" i="32"/>
  <c r="I909" i="32"/>
  <c r="I622" i="32"/>
  <c r="I261" i="32"/>
  <c r="I1015" i="32"/>
  <c r="I4" i="32"/>
  <c r="I637" i="32"/>
  <c r="I1103" i="32"/>
  <c r="I783" i="32"/>
  <c r="I1453" i="32"/>
  <c r="I287" i="32"/>
  <c r="I646" i="32"/>
  <c r="I629" i="32"/>
  <c r="I527" i="32"/>
  <c r="I295" i="32"/>
  <c r="I1296" i="32"/>
  <c r="I836" i="32"/>
  <c r="I1463" i="32"/>
  <c r="I726" i="32"/>
  <c r="I805" i="32"/>
  <c r="I782" i="32"/>
  <c r="I77" i="32"/>
  <c r="I103" i="32"/>
  <c r="I1102" i="32"/>
  <c r="I1117" i="32"/>
  <c r="I589" i="32"/>
  <c r="I188" i="32"/>
  <c r="I935" i="32"/>
  <c r="I1500" i="32"/>
  <c r="I344" i="32"/>
  <c r="I127" i="32"/>
  <c r="I1324" i="32"/>
  <c r="I109" i="32"/>
  <c r="I1197" i="32"/>
  <c r="I371" i="32"/>
  <c r="I1456" i="32"/>
  <c r="I47" i="32"/>
  <c r="I709" i="32"/>
  <c r="I206" i="32"/>
  <c r="I718" i="32"/>
  <c r="I238" i="32"/>
  <c r="I1178" i="32"/>
  <c r="I1152" i="32"/>
  <c r="I469" i="32"/>
  <c r="I1339" i="32"/>
  <c r="I1326" i="32"/>
  <c r="I998" i="32"/>
  <c r="I918" i="32"/>
  <c r="I132" i="32"/>
  <c r="I1341" i="32"/>
  <c r="I99" i="32"/>
  <c r="I274" i="32"/>
  <c r="I70" i="32"/>
  <c r="I1146" i="32"/>
  <c r="I1132" i="32"/>
  <c r="I1139" i="32"/>
  <c r="I716" i="32"/>
  <c r="I1035" i="32"/>
  <c r="I171" i="32"/>
  <c r="I1183" i="32"/>
  <c r="I1424" i="32"/>
  <c r="I518" i="32"/>
  <c r="I863" i="32"/>
  <c r="I1230" i="32"/>
  <c r="I621" i="32"/>
  <c r="I683" i="32"/>
  <c r="I1127" i="32"/>
  <c r="I1421" i="32"/>
  <c r="I231" i="32"/>
  <c r="I95" i="32"/>
  <c r="I1014" i="32"/>
  <c r="I1047" i="32"/>
  <c r="I260" i="32"/>
  <c r="I1283" i="32"/>
  <c r="I1477" i="32"/>
  <c r="I879" i="32"/>
  <c r="I608" i="32"/>
  <c r="I727" i="32"/>
  <c r="I423" i="32"/>
  <c r="I1242" i="32"/>
  <c r="I1269" i="32"/>
  <c r="I1133" i="32"/>
  <c r="I174" i="32"/>
  <c r="I966" i="32"/>
  <c r="I846" i="32"/>
  <c r="I1189" i="32"/>
  <c r="I1444" i="32"/>
  <c r="I1054" i="32"/>
  <c r="I25" i="32"/>
  <c r="I623" i="32"/>
  <c r="I1452" i="32"/>
  <c r="I1246" i="32"/>
  <c r="I1323" i="32"/>
  <c r="I1491" i="32"/>
  <c r="I494" i="32"/>
  <c r="I982" i="32"/>
  <c r="I22" i="32"/>
  <c r="I839" i="32"/>
  <c r="I510" i="32"/>
  <c r="I829" i="32"/>
  <c r="I1367" i="32"/>
  <c r="I669" i="32"/>
  <c r="I1390" i="32"/>
  <c r="I751" i="32"/>
  <c r="I119" i="32"/>
  <c r="I448" i="32"/>
  <c r="I1011" i="32"/>
  <c r="I911" i="32"/>
  <c r="I73" i="32"/>
  <c r="I1164" i="32"/>
  <c r="I444" i="32"/>
  <c r="I1333" i="32"/>
  <c r="I1021" i="32"/>
  <c r="I901" i="32"/>
  <c r="I773" i="32"/>
  <c r="I1529" i="32"/>
  <c r="I785" i="32"/>
  <c r="I1548" i="32"/>
  <c r="I1062" i="32"/>
  <c r="I383" i="32"/>
  <c r="I995" i="32"/>
  <c r="I1297" i="32"/>
  <c r="I749" i="32"/>
  <c r="I390" i="32"/>
  <c r="I1366" i="32"/>
  <c r="I495" i="32"/>
  <c r="I981" i="32"/>
  <c r="I1492" i="32"/>
  <c r="I661" i="32"/>
  <c r="I838" i="32"/>
  <c r="I1405" i="32"/>
  <c r="I1392" i="32"/>
  <c r="I583" i="32"/>
  <c r="I1553" i="32"/>
  <c r="I648" i="32"/>
  <c r="I281" i="32"/>
  <c r="I1382" i="32"/>
  <c r="I1252" i="32"/>
  <c r="I1358" i="32"/>
  <c r="I1335" i="32"/>
  <c r="I685" i="32"/>
  <c r="I24" i="32"/>
  <c r="I1415" i="32"/>
  <c r="I828" i="32"/>
  <c r="I1263" i="32"/>
  <c r="I23" i="32"/>
  <c r="I634" i="32"/>
  <c r="I1087" i="32"/>
  <c r="I1037" i="32"/>
  <c r="I1069" i="32"/>
  <c r="I1539" i="32"/>
  <c r="I566" i="32"/>
  <c r="I854" i="32"/>
  <c r="I1022" i="32"/>
  <c r="I430" i="32"/>
  <c r="I149" i="32"/>
  <c r="I1428" i="32"/>
  <c r="I671" i="32"/>
  <c r="I196" i="32"/>
  <c r="I687" i="32"/>
  <c r="I1078" i="32"/>
  <c r="I1206" i="32"/>
  <c r="I1278" i="32"/>
  <c r="I910" i="32"/>
  <c r="I797" i="32"/>
  <c r="I764" i="32"/>
  <c r="I752" i="32"/>
  <c r="I533" i="32"/>
  <c r="I655" i="32"/>
  <c r="I516" i="32"/>
  <c r="I950" i="32"/>
  <c r="I1508" i="32"/>
  <c r="I54" i="32"/>
  <c r="I1555" i="32"/>
  <c r="I1436" i="32"/>
  <c r="I871" i="32"/>
  <c r="I413" i="32"/>
  <c r="I1442" i="32"/>
  <c r="I949" i="32"/>
  <c r="I1241" i="32"/>
  <c r="I173" i="32"/>
  <c r="I1528" i="32"/>
  <c r="I872" i="32"/>
  <c r="I525" i="32"/>
  <c r="I190" i="32"/>
  <c r="I758" i="32"/>
  <c r="I133" i="32"/>
  <c r="I1158" i="32"/>
  <c r="I1277" i="32"/>
  <c r="I1055" i="32"/>
  <c r="I1005" i="32"/>
  <c r="I245" i="32"/>
  <c r="I1443" i="32"/>
  <c r="I926" i="32"/>
  <c r="I55" i="32"/>
  <c r="I1204" i="32"/>
  <c r="I573" i="32"/>
  <c r="I15" i="32"/>
  <c r="I663" i="32"/>
  <c r="I1173" i="32"/>
  <c r="I1399" i="32"/>
  <c r="I143" i="32"/>
  <c r="I302" i="32"/>
  <c r="I1360" i="32"/>
  <c r="I948" i="32"/>
  <c r="I678" i="32"/>
  <c r="I1188" i="32"/>
  <c r="I1507" i="32"/>
  <c r="I870" i="32"/>
  <c r="I360" i="32"/>
  <c r="I272" i="32"/>
  <c r="I106" i="32"/>
  <c r="I959" i="32"/>
  <c r="I165" i="32"/>
  <c r="I817" i="32"/>
  <c r="I755" i="32"/>
  <c r="I45" i="32"/>
  <c r="I1445" i="32"/>
  <c r="I732" i="32"/>
  <c r="I1012" i="32"/>
  <c r="I153" i="32"/>
  <c r="I720" i="32"/>
  <c r="I860" i="32"/>
  <c r="I1125" i="32"/>
  <c r="I126" i="32"/>
  <c r="I1383" i="32"/>
  <c r="I983" i="32"/>
  <c r="I827" i="32"/>
  <c r="I632" i="32"/>
  <c r="I965" i="32"/>
  <c r="I1469" i="32"/>
  <c r="I351" i="32"/>
  <c r="I517" i="32"/>
  <c r="I1134" i="32"/>
  <c r="I1515" i="32"/>
  <c r="I63" i="32"/>
  <c r="I116" i="32"/>
  <c r="I234" i="32"/>
  <c r="I415" i="32"/>
  <c r="I581" i="32"/>
  <c r="I606" i="32"/>
  <c r="I39" i="32"/>
  <c r="I541" i="32"/>
  <c r="I263" i="32"/>
  <c r="I614" i="32"/>
  <c r="I199" i="32"/>
  <c r="I1309" i="32"/>
  <c r="I847" i="32"/>
  <c r="I1198" i="32"/>
  <c r="I844" i="32"/>
  <c r="I1334" i="32"/>
  <c r="I887" i="32"/>
  <c r="I757" i="32"/>
  <c r="I94" i="32"/>
  <c r="I760" i="32"/>
  <c r="I439" i="32"/>
  <c r="I1274" i="32"/>
  <c r="I175" i="32"/>
  <c r="I223" i="32"/>
  <c r="I958" i="32"/>
  <c r="I989" i="32"/>
  <c r="I550" i="32"/>
  <c r="I1564" i="32"/>
  <c r="I902" i="32"/>
  <c r="I1262" i="32"/>
  <c r="I686" i="32"/>
  <c r="I717" i="32"/>
  <c r="I230" i="32"/>
  <c r="I1478" i="32"/>
  <c r="I1066" i="32"/>
  <c r="I673" i="32"/>
  <c r="I506" i="32"/>
  <c r="I1560" i="32"/>
  <c r="I46" i="32"/>
  <c r="I1325" i="32"/>
  <c r="I80" i="32"/>
  <c r="I157" i="32"/>
  <c r="I845" i="32"/>
  <c r="I924" i="32"/>
  <c r="I1067" i="32"/>
  <c r="I807" i="32"/>
  <c r="I1238" i="32"/>
  <c r="I1538" i="32"/>
  <c r="I1123" i="32"/>
  <c r="I1157" i="32"/>
  <c r="I1450" i="32"/>
  <c r="I436" i="32"/>
  <c r="I693" i="32"/>
  <c r="I1317" i="32"/>
  <c r="I1070" i="32"/>
  <c r="I1247" i="32"/>
  <c r="I567" i="32"/>
  <c r="I605" i="32"/>
  <c r="I61" i="32"/>
  <c r="I1199" i="32"/>
  <c r="I214" i="32"/>
  <c r="I725" i="32"/>
  <c r="I38" i="32"/>
  <c r="I181" i="32"/>
  <c r="I282" i="32"/>
  <c r="I34" i="32"/>
  <c r="I1375" i="32"/>
  <c r="I613" i="32"/>
  <c r="I31" i="32"/>
  <c r="I398" i="32"/>
  <c r="I1483" i="32"/>
  <c r="I1563" i="32"/>
  <c r="I682" i="32"/>
  <c r="I1280" i="32"/>
  <c r="I445" i="32"/>
  <c r="I228" i="32"/>
  <c r="I636" i="32"/>
  <c r="I1219" i="32"/>
  <c r="I903" i="32"/>
  <c r="I335" i="32"/>
  <c r="I262" i="32"/>
  <c r="I519" i="32"/>
  <c r="I1213" i="32"/>
  <c r="I1357" i="32"/>
  <c r="I703" i="32"/>
  <c r="I1411" i="32"/>
  <c r="I198" i="32"/>
  <c r="I327" i="32"/>
  <c r="I957" i="32"/>
  <c r="I990" i="32"/>
  <c r="I759" i="32"/>
  <c r="I862" i="32"/>
  <c r="I1232" i="32"/>
  <c r="I421" i="32"/>
  <c r="I266" i="32"/>
  <c r="I734" i="32"/>
  <c r="I110" i="32"/>
  <c r="I1310" i="32"/>
  <c r="I991" i="32"/>
  <c r="I894" i="32"/>
  <c r="I540" i="32"/>
  <c r="I303" i="32"/>
  <c r="I1460" i="32"/>
  <c r="I224" i="32"/>
  <c r="I1002" i="32"/>
  <c r="I549" i="32"/>
  <c r="I1533" i="32"/>
  <c r="I432" i="32"/>
  <c r="I20" i="32"/>
  <c r="I1371" i="32"/>
  <c r="G33" i="26"/>
  <c r="G54" i="26"/>
  <c r="G108" i="26"/>
  <c r="I1374" i="32"/>
  <c r="I984" i="32"/>
  <c r="I553" i="32"/>
  <c r="I248" i="32"/>
  <c r="I914" i="32"/>
  <c r="I1115" i="32"/>
  <c r="I68" i="32"/>
  <c r="I183" i="32"/>
  <c r="I667" i="32"/>
  <c r="I868" i="32"/>
  <c r="I142" i="32"/>
  <c r="I1039" i="32"/>
  <c r="I453" i="32"/>
  <c r="I451" i="32"/>
  <c r="G94" i="26"/>
  <c r="I710" i="32"/>
  <c r="I816" i="32"/>
  <c r="I50" i="32"/>
  <c r="I1150" i="32"/>
  <c r="I1417" i="32"/>
  <c r="I100" i="32"/>
  <c r="I988" i="32"/>
  <c r="I1395" i="32"/>
  <c r="I480" i="32"/>
  <c r="I603" i="32"/>
  <c r="G34" i="30"/>
  <c r="I108" i="32"/>
  <c r="I182" i="32"/>
  <c r="I800" i="32"/>
  <c r="I1088" i="32"/>
  <c r="I529" i="32"/>
  <c r="I113" i="32"/>
  <c r="I523" i="32"/>
  <c r="I81" i="32"/>
  <c r="I1354" i="32"/>
  <c r="I884" i="32"/>
  <c r="I653" i="32"/>
  <c r="I1007" i="32"/>
  <c r="I207" i="32"/>
  <c r="I735" i="32"/>
  <c r="I376" i="32"/>
  <c r="I195" i="32"/>
  <c r="I43" i="32"/>
  <c r="I1165" i="32"/>
  <c r="I1020" i="32"/>
  <c r="I1038" i="32"/>
  <c r="I928" i="32"/>
  <c r="I788" i="32"/>
  <c r="I387" i="32"/>
  <c r="I1113" i="32"/>
  <c r="I329" i="32"/>
  <c r="I900" i="32"/>
  <c r="I1343" i="32"/>
  <c r="I1523" i="32"/>
  <c r="I221" i="32"/>
  <c r="I1408" i="32"/>
  <c r="G35" i="30"/>
  <c r="I1448" i="32"/>
  <c r="I842" i="32"/>
  <c r="I970" i="32"/>
  <c r="I1331" i="32"/>
  <c r="I644" i="32"/>
  <c r="I269" i="32"/>
  <c r="I1221" i="32"/>
  <c r="I1547" i="32"/>
  <c r="I1091" i="32"/>
  <c r="I1537" i="32"/>
  <c r="I848" i="32"/>
  <c r="I86" i="32"/>
  <c r="I151" i="32"/>
  <c r="I1207" i="32"/>
  <c r="I818" i="32"/>
  <c r="I1509" i="32"/>
  <c r="I485" i="32"/>
  <c r="I1426" i="32"/>
  <c r="I10" i="32"/>
  <c r="I1320" i="32"/>
  <c r="I366" i="32"/>
  <c r="G6" i="26"/>
  <c r="I1552" i="32"/>
  <c r="I1092" i="32"/>
  <c r="I229" i="32"/>
  <c r="I1101" i="32"/>
  <c r="I772" i="32"/>
  <c r="I1332" i="32"/>
  <c r="I750" i="32"/>
  <c r="I1480" i="32"/>
  <c r="I481" i="32"/>
  <c r="I1218" i="32"/>
  <c r="I1416" i="32"/>
  <c r="I330" i="32"/>
  <c r="I865" i="32"/>
  <c r="I72" i="32"/>
  <c r="I1061" i="32"/>
  <c r="I1194" i="32"/>
  <c r="I111" i="32"/>
  <c r="G28" i="30"/>
  <c r="I781" i="32"/>
  <c r="I1546" i="32"/>
  <c r="I701" i="32"/>
  <c r="I733" i="32"/>
  <c r="I320" i="32"/>
  <c r="I841" i="32"/>
  <c r="I388" i="32"/>
  <c r="I18" i="32"/>
  <c r="I1363" i="32"/>
  <c r="I1356" i="32"/>
  <c r="I1276" i="32"/>
  <c r="I1328" i="32"/>
  <c r="I786" i="32"/>
  <c r="I1136" i="32"/>
  <c r="I560" i="32"/>
  <c r="I627" i="32"/>
  <c r="I1036" i="32"/>
  <c r="I1321" i="32"/>
  <c r="I197" i="32"/>
  <c r="G31" i="30"/>
  <c r="I1172" i="32"/>
  <c r="I572" i="32"/>
  <c r="I1185" i="32"/>
  <c r="I148" i="32"/>
  <c r="I233" i="32"/>
  <c r="I890" i="32"/>
  <c r="I1075" i="32"/>
  <c r="I384" i="32"/>
  <c r="I692" i="32"/>
  <c r="I1275" i="32"/>
  <c r="I762" i="32"/>
  <c r="I874" i="32"/>
  <c r="I443" i="32"/>
  <c r="I675" i="32"/>
  <c r="I1440" i="32"/>
  <c r="I1240" i="32"/>
  <c r="I739" i="32"/>
  <c r="I513" i="32"/>
  <c r="I161" i="32"/>
  <c r="G79" i="26"/>
  <c r="I861" i="32"/>
  <c r="I908" i="32"/>
  <c r="I1458" i="32"/>
  <c r="I1281" i="32"/>
  <c r="I493" i="32"/>
  <c r="I1084" i="32"/>
  <c r="I364" i="32"/>
  <c r="I1156" i="32"/>
  <c r="I138" i="32"/>
  <c r="I491" i="32"/>
  <c r="I905" i="32"/>
  <c r="I1423" i="32"/>
  <c r="I688" i="32"/>
  <c r="I125" i="32"/>
  <c r="I514" i="32"/>
  <c r="I1202" i="32"/>
  <c r="I802" i="32"/>
  <c r="I1211" i="32"/>
  <c r="I748" i="32"/>
  <c r="I372" i="32"/>
  <c r="I11" i="32"/>
  <c r="I639" i="32"/>
  <c r="I856" i="32"/>
  <c r="I202" i="32"/>
  <c r="I1250" i="32"/>
  <c r="I1567" i="32"/>
  <c r="I306" i="32"/>
  <c r="I1099" i="32"/>
  <c r="I400" i="32"/>
  <c r="I635" i="32"/>
  <c r="I84" i="32"/>
  <c r="I1387" i="32"/>
  <c r="I1050" i="32"/>
  <c r="I1420" i="32"/>
  <c r="I531" i="32"/>
  <c r="I315" i="32"/>
  <c r="I691" i="32"/>
  <c r="I82" i="32"/>
  <c r="I652" i="32"/>
  <c r="I628" i="32"/>
  <c r="I19" i="32"/>
  <c r="I515" i="32"/>
  <c r="G13" i="30"/>
  <c r="I89" i="32"/>
  <c r="I962" i="32"/>
  <c r="I75" i="32"/>
  <c r="I811" i="32"/>
  <c r="I1003" i="32"/>
  <c r="I162" i="32"/>
  <c r="I402" i="32"/>
  <c r="I205" i="32"/>
  <c r="I1364" i="32"/>
  <c r="I940" i="32"/>
  <c r="I21" i="32"/>
  <c r="I1192" i="32"/>
  <c r="I389" i="32"/>
  <c r="I594" i="32"/>
  <c r="I1353" i="32"/>
  <c r="I561" i="32"/>
  <c r="I1355" i="32"/>
  <c r="I1124" i="32"/>
  <c r="I456" i="32"/>
  <c r="I259" i="32"/>
  <c r="I1308" i="32"/>
  <c r="I883" i="32"/>
  <c r="I1568" i="32"/>
  <c r="I440" i="32"/>
  <c r="I12" i="32"/>
  <c r="I1409" i="32"/>
  <c r="I1145" i="32"/>
  <c r="I1393" i="32"/>
  <c r="I619" i="32"/>
  <c r="I916" i="32"/>
  <c r="I348" i="32"/>
  <c r="I778" i="32"/>
  <c r="I723" i="32"/>
  <c r="I395" i="32"/>
  <c r="I1404" i="32"/>
  <c r="I858" i="32"/>
  <c r="I809" i="32"/>
  <c r="I427" i="32"/>
  <c r="I1488" i="32"/>
  <c r="I923" i="32"/>
  <c r="G32" i="30"/>
  <c r="I599" i="32"/>
  <c r="I433" i="32"/>
  <c r="I294" i="32"/>
  <c r="I714" i="32"/>
  <c r="I617" i="32"/>
  <c r="I1176" i="32"/>
  <c r="I659" i="32"/>
  <c r="I1200" i="32"/>
  <c r="I264" i="32"/>
  <c r="I368" i="32"/>
  <c r="I953" i="32"/>
  <c r="I866" i="32"/>
  <c r="I356" i="32"/>
  <c r="I53" i="32"/>
  <c r="I819" i="32"/>
  <c r="I784" i="32"/>
  <c r="I975" i="32"/>
  <c r="I210" i="32"/>
  <c r="I1495" i="32"/>
  <c r="I1168" i="32"/>
  <c r="I543" i="32"/>
  <c r="I1135" i="32"/>
  <c r="I1298" i="32"/>
  <c r="I1329" i="32"/>
  <c r="I1487" i="32"/>
  <c r="I587" i="32"/>
  <c r="I1114" i="32"/>
  <c r="I947" i="32"/>
  <c r="I1394" i="32"/>
  <c r="I49" i="32"/>
  <c r="I435" i="32"/>
  <c r="I394" i="32"/>
  <c r="I318" i="32"/>
  <c r="I44" i="32"/>
  <c r="I267" i="32"/>
  <c r="I530" i="32"/>
  <c r="G26" i="30"/>
  <c r="I708" i="32"/>
  <c r="I1306" i="32"/>
  <c r="I298" i="32"/>
  <c r="I32" i="32"/>
  <c r="I977" i="32"/>
  <c r="G44" i="26"/>
  <c r="G86" i="26"/>
  <c r="I1051" i="32"/>
  <c r="I422" i="32"/>
  <c r="I826" i="32"/>
  <c r="I136" i="32"/>
  <c r="I956" i="32"/>
  <c r="I56" i="32"/>
  <c r="I104" i="32"/>
  <c r="I1128" i="32"/>
  <c r="I954" i="32"/>
  <c r="I101" i="32"/>
  <c r="I780" i="32"/>
  <c r="I163" i="32"/>
  <c r="I1433" i="32"/>
  <c r="I1313" i="32"/>
  <c r="I1530" i="32"/>
  <c r="I1351" i="32"/>
  <c r="I681" i="32"/>
  <c r="I14" i="32"/>
  <c r="I974" i="32"/>
  <c r="I840" i="32"/>
  <c r="I867" i="32"/>
  <c r="I1410" i="32"/>
  <c r="I698" i="32"/>
  <c r="I1314" i="32"/>
  <c r="I226" i="32"/>
  <c r="I1273" i="32"/>
  <c r="I381" i="32"/>
  <c r="I412" i="32"/>
  <c r="I301" i="32"/>
  <c r="I452" i="32"/>
  <c r="I220" i="32"/>
  <c r="I1235" i="32"/>
  <c r="I240" i="32"/>
  <c r="I1260" i="32"/>
  <c r="I1068" i="32"/>
  <c r="I1322" i="32"/>
  <c r="I810" i="32"/>
  <c r="I1203" i="32"/>
  <c r="I265" i="32"/>
  <c r="G72" i="26"/>
  <c r="I804" i="32"/>
  <c r="I509" i="32"/>
  <c r="I505" i="32"/>
  <c r="I429" i="32"/>
  <c r="I697" i="32"/>
  <c r="I1138" i="32"/>
  <c r="I754" i="32"/>
  <c r="I1042" i="32"/>
  <c r="I355" i="32"/>
  <c r="I676" i="32"/>
  <c r="I1239" i="32"/>
  <c r="I704" i="32"/>
  <c r="I891" i="32"/>
  <c r="I326" i="32"/>
  <c r="I363" i="32"/>
  <c r="I428" i="32"/>
  <c r="I624" i="32"/>
  <c r="I915" i="32"/>
  <c r="I447" i="32"/>
  <c r="I380" i="32"/>
  <c r="I1301" i="32"/>
  <c r="I724" i="32"/>
  <c r="I468" i="32"/>
  <c r="I986" i="32"/>
  <c r="I1545" i="32"/>
  <c r="I1258" i="32"/>
  <c r="I1209" i="32"/>
  <c r="I1465" i="32"/>
  <c r="I729" i="32"/>
  <c r="I1107" i="32"/>
  <c r="I1147" i="32"/>
  <c r="I307" i="32"/>
  <c r="I180" i="32"/>
  <c r="I1386" i="32"/>
  <c r="I1441" i="32"/>
  <c r="I1248" i="32"/>
  <c r="I385" i="32"/>
  <c r="I277" i="32"/>
  <c r="I563" i="32"/>
  <c r="I1520" i="32"/>
  <c r="I83" i="32"/>
  <c r="I1455" i="32"/>
  <c r="I1303" i="32"/>
  <c r="I85" i="32"/>
  <c r="I747" i="32"/>
  <c r="I812" i="32"/>
  <c r="I117" i="32"/>
  <c r="I258" i="32"/>
  <c r="I538" i="32"/>
  <c r="I666" i="32"/>
  <c r="I27" i="32"/>
  <c r="I1549" i="32"/>
  <c r="I1106" i="32"/>
  <c r="I1040" i="32"/>
  <c r="I616" i="32"/>
  <c r="I1511" i="32"/>
  <c r="I633" i="32"/>
  <c r="I1403" i="32"/>
  <c r="I1116" i="32"/>
  <c r="I194" i="32"/>
  <c r="I1018" i="32"/>
  <c r="I987" i="32"/>
  <c r="I885" i="32"/>
  <c r="I1425" i="32"/>
  <c r="I864" i="32"/>
  <c r="I71" i="32"/>
  <c r="I1292" i="32"/>
  <c r="I1472" i="32"/>
  <c r="I843" i="32"/>
  <c r="I201" i="32"/>
  <c r="I1454" i="32"/>
  <c r="I296" i="32"/>
  <c r="I325" i="32"/>
  <c r="I316" i="32"/>
  <c r="I1196" i="32"/>
  <c r="I420" i="32"/>
  <c r="I1010" i="32"/>
  <c r="I496" i="32"/>
  <c r="I859" i="32"/>
  <c r="I219" i="32"/>
  <c r="I17" i="32"/>
  <c r="I779" i="32"/>
  <c r="I150" i="32"/>
  <c r="I273" i="32"/>
  <c r="I1312" i="32"/>
  <c r="I849" i="32"/>
  <c r="I477" i="32"/>
  <c r="I474" i="32"/>
  <c r="I570" i="32"/>
  <c r="I208" i="32"/>
  <c r="I939" i="32"/>
  <c r="I1516" i="32"/>
  <c r="I160" i="32"/>
  <c r="I564" i="32"/>
  <c r="I418" i="32"/>
  <c r="I1074" i="32"/>
  <c r="I793" i="32"/>
  <c r="I921" i="32"/>
  <c r="I528" i="32"/>
  <c r="I552" i="32"/>
  <c r="I1148" i="32"/>
  <c r="I738" i="32"/>
  <c r="I250" i="32"/>
  <c r="I562" i="32"/>
  <c r="I922" i="32"/>
  <c r="I1347" i="32"/>
  <c r="I1412" i="32"/>
  <c r="I539" i="32"/>
  <c r="I475" i="32"/>
  <c r="I642" i="32"/>
  <c r="I1270" i="32"/>
  <c r="I1100" i="32"/>
  <c r="I532" i="32"/>
  <c r="I647" i="32"/>
  <c r="I551" i="32"/>
  <c r="I1112" i="32"/>
  <c r="I558" i="32"/>
  <c r="I1093" i="32"/>
  <c r="I1027" i="32"/>
  <c r="I913" i="32"/>
  <c r="I172" i="32"/>
  <c r="I794" i="32"/>
  <c r="I1505" i="32"/>
  <c r="I705" i="32"/>
  <c r="I96" i="32"/>
  <c r="I545" i="32"/>
  <c r="I1121" i="32"/>
  <c r="I904" i="32"/>
  <c r="I289" i="32"/>
  <c r="I490" i="32"/>
  <c r="I1171" i="32"/>
  <c r="I285" i="32"/>
  <c r="I324" i="32"/>
  <c r="I67" i="32"/>
  <c r="I276" i="32"/>
  <c r="I1519" i="32"/>
  <c r="I1231" i="32"/>
  <c r="I1177" i="32"/>
  <c r="I1400" i="32"/>
  <c r="I1108" i="32"/>
  <c r="I1243" i="32"/>
  <c r="I1182" i="32"/>
  <c r="I204" i="32"/>
  <c r="I919" i="32"/>
  <c r="I33" i="32"/>
  <c r="I401" i="32"/>
  <c r="I1105" i="32"/>
  <c r="I179" i="32"/>
  <c r="I1434" i="32"/>
  <c r="I1554" i="32"/>
  <c r="I964" i="32"/>
  <c r="I696" i="32"/>
  <c r="I66" i="32"/>
  <c r="I1293" i="32"/>
  <c r="I579" i="32"/>
  <c r="I1140" i="32"/>
  <c r="I952" i="32"/>
  <c r="I128" i="32"/>
  <c r="I283" i="32"/>
  <c r="I1016" i="32"/>
  <c r="I242" i="32"/>
  <c r="I1065" i="32"/>
  <c r="I87" i="32"/>
  <c r="I715" i="32"/>
  <c r="I1043" i="32"/>
  <c r="I595" i="32"/>
  <c r="I795" i="32"/>
  <c r="I1034" i="32"/>
  <c r="I252" i="32"/>
  <c r="I115" i="32"/>
  <c r="I899" i="32"/>
  <c r="I1377" i="32"/>
  <c r="I1019" i="32"/>
  <c r="I851" i="32"/>
  <c r="I607" i="32"/>
  <c r="I463" i="32"/>
  <c r="I1429" i="32"/>
  <c r="I1267" i="32"/>
  <c r="I1402" i="32"/>
  <c r="I1085" i="32"/>
  <c r="I1330" i="32"/>
  <c r="I1496" i="32"/>
  <c r="I1337" i="32"/>
  <c r="I1559" i="32"/>
  <c r="I438" i="32"/>
  <c r="I416" i="32"/>
  <c r="I16" i="32"/>
  <c r="I74" i="32"/>
  <c r="I728" i="32"/>
  <c r="I343" i="32"/>
  <c r="I1368" i="32"/>
  <c r="I1285" i="32"/>
  <c r="I969" i="32"/>
  <c r="I896" i="32"/>
  <c r="I1249" i="32"/>
  <c r="I1435" i="32"/>
  <c r="I823" i="32"/>
  <c r="I641" i="32"/>
  <c r="I1155" i="32"/>
  <c r="I1253" i="32"/>
  <c r="I129" i="32"/>
  <c r="I1265" i="32"/>
  <c r="I979" i="32"/>
  <c r="I426" i="32"/>
  <c r="I1385" i="32"/>
  <c r="I771" i="32"/>
  <c r="I140" i="32"/>
  <c r="I932" i="32"/>
  <c r="I186" i="32"/>
  <c r="I299" i="32"/>
  <c r="I668" i="32"/>
  <c r="I1419" i="32"/>
  <c r="I492" i="32"/>
  <c r="I1126" i="32"/>
  <c r="I1413" i="32"/>
  <c r="I1170" i="32"/>
  <c r="I1162" i="32"/>
  <c r="I1227" i="32"/>
  <c r="I1233" i="32"/>
  <c r="I346" i="32"/>
  <c r="I743" i="32"/>
  <c r="I672" i="32"/>
  <c r="I1340" i="32"/>
  <c r="I1083" i="32"/>
  <c r="I1418" i="32"/>
  <c r="I1464" i="32"/>
  <c r="I470" i="32"/>
  <c r="I1220" i="32"/>
  <c r="I582" i="32"/>
  <c r="I1457" i="32"/>
  <c r="I1540" i="32"/>
  <c r="I689" i="32"/>
  <c r="I1348" i="32"/>
  <c r="I1291" i="32"/>
  <c r="I1058" i="32"/>
  <c r="I65" i="32"/>
  <c r="I256" i="32"/>
  <c r="I1120" i="32"/>
  <c r="I91" i="32"/>
  <c r="I993" i="32"/>
  <c r="I1072" i="32"/>
  <c r="I137" i="32"/>
  <c r="I1446" i="32"/>
  <c r="I235" i="32"/>
  <c r="I473" i="32"/>
  <c r="I328" i="32"/>
  <c r="I403" i="32"/>
  <c r="I766" i="32"/>
  <c r="I7" i="32"/>
  <c r="I288" i="32"/>
  <c r="I837" i="32"/>
  <c r="I397" i="32"/>
  <c r="I1076" i="32"/>
  <c r="I92" i="32"/>
  <c r="I1193" i="32"/>
  <c r="I684" i="32"/>
  <c r="I308" i="32"/>
  <c r="I612" i="32"/>
  <c r="I976" i="32"/>
  <c r="I1513" i="32"/>
  <c r="I37" i="32"/>
  <c r="I9" i="32"/>
  <c r="I1315" i="32"/>
  <c r="I967" i="32"/>
  <c r="I268" i="32"/>
  <c r="I1311" i="32"/>
  <c r="I1422" i="32"/>
  <c r="I643" i="32"/>
  <c r="I929" i="32"/>
  <c r="I476" i="32"/>
  <c r="I1251" i="32"/>
  <c r="I1305" i="32"/>
  <c r="I971" i="32"/>
  <c r="I1282" i="32"/>
  <c r="I521" i="32"/>
  <c r="I1346" i="32"/>
  <c r="I449" i="32"/>
  <c r="G8" i="26"/>
  <c r="I1212" i="32"/>
  <c r="I1407" i="32"/>
  <c r="I1163" i="32"/>
  <c r="I411" i="32"/>
  <c r="I665" i="32"/>
  <c r="I141" i="32"/>
  <c r="I618" i="32"/>
  <c r="I1316" i="32"/>
  <c r="G38" i="30"/>
  <c r="I437" i="32"/>
  <c r="I410" i="32"/>
  <c r="I730" i="32"/>
  <c r="I35" i="32"/>
  <c r="I352" i="32"/>
  <c r="I472" i="32"/>
  <c r="I598" i="32"/>
  <c r="I1131" i="32"/>
  <c r="I1217" i="32"/>
  <c r="I1451" i="32"/>
  <c r="I1228" i="32"/>
  <c r="I1073" i="32"/>
  <c r="I284" i="32"/>
  <c r="I58" i="32"/>
  <c r="G21" i="30"/>
  <c r="I319" i="32"/>
  <c r="I1550" i="32"/>
  <c r="I189" i="32"/>
  <c r="I498" i="32"/>
  <c r="I1466" i="32"/>
  <c r="I378" i="32"/>
  <c r="I1362" i="32"/>
  <c r="I1201" i="32"/>
  <c r="I1481" i="32"/>
  <c r="I467" i="32"/>
  <c r="I257" i="32"/>
  <c r="I1226" i="32"/>
  <c r="I244" i="32"/>
  <c r="I139" i="32"/>
  <c r="I187" i="32"/>
  <c r="I524" i="32"/>
  <c r="I584" i="32"/>
  <c r="I57" i="32"/>
  <c r="I1004" i="32"/>
  <c r="I59" i="32"/>
  <c r="I1059" i="32"/>
  <c r="I933" i="32"/>
  <c r="I333" i="32"/>
  <c r="I1561" i="32"/>
  <c r="I322" i="32"/>
  <c r="I1449" i="32"/>
  <c r="I1300" i="32"/>
  <c r="I1210" i="32"/>
  <c r="I300" i="32"/>
  <c r="I742" i="32"/>
  <c r="I323" i="32"/>
  <c r="I1406" i="32"/>
  <c r="I76" i="32"/>
  <c r="I626" i="32"/>
  <c r="I48" i="32"/>
  <c r="I362" i="32"/>
  <c r="I1497" i="32"/>
  <c r="I255" i="32"/>
  <c r="I211" i="32"/>
  <c r="I1565" i="32"/>
  <c r="I770" i="32"/>
  <c r="I169" i="32"/>
  <c r="I345" i="32"/>
  <c r="I458" i="32"/>
  <c r="I1052" i="32"/>
  <c r="I1378" i="32"/>
  <c r="I763" i="32"/>
  <c r="I1287" i="32"/>
  <c r="I1151" i="32"/>
  <c r="I930" i="32"/>
  <c r="I654" i="32"/>
  <c r="I1432" i="32"/>
  <c r="I620" i="32"/>
  <c r="I124" i="32"/>
  <c r="I578" i="32"/>
  <c r="I776" i="32"/>
  <c r="I857" i="32"/>
  <c r="I651" i="32"/>
  <c r="I1473" i="32"/>
  <c r="I1527" i="32"/>
  <c r="I347" i="32"/>
  <c r="I753" i="32"/>
  <c r="I1504" i="32"/>
  <c r="I756" i="32"/>
  <c r="I1342" i="32"/>
  <c r="I42" i="32"/>
  <c r="I1153" i="32"/>
  <c r="I29" i="32"/>
  <c r="G60" i="26"/>
  <c r="I1225" i="32"/>
  <c r="I237" i="32"/>
  <c r="I674" i="32"/>
  <c r="I961" i="32"/>
  <c r="I36" i="32"/>
  <c r="I482" i="32"/>
  <c r="I26" i="32"/>
  <c r="I1045" i="32"/>
  <c r="I1266" i="32"/>
  <c r="I600" i="32"/>
  <c r="I488" i="32"/>
  <c r="I121" i="32"/>
  <c r="I1086" i="32"/>
  <c r="I907" i="32"/>
  <c r="I1376" i="32"/>
  <c r="I417" i="32"/>
  <c r="G113" i="26"/>
  <c r="G45" i="26"/>
  <c r="I1001" i="32"/>
  <c r="I1506" i="32"/>
  <c r="I361" i="32"/>
  <c r="I280" i="32"/>
  <c r="I931" i="32"/>
  <c r="I912" i="32"/>
  <c r="I580" i="32"/>
  <c r="I321" i="32"/>
  <c r="I1534" i="32"/>
  <c r="I568" i="32"/>
  <c r="I593" i="32"/>
  <c r="G63" i="26"/>
  <c r="I761" i="32"/>
  <c r="I906" i="32"/>
  <c r="I331" i="32"/>
  <c r="I1522" i="32"/>
  <c r="I1501" i="32"/>
  <c r="I487" i="32"/>
  <c r="I112" i="32"/>
  <c r="I1180" i="32"/>
  <c r="I290" i="32"/>
  <c r="I1502" i="32"/>
  <c r="I1499" i="32"/>
  <c r="I1517" i="32"/>
  <c r="I625" i="32"/>
  <c r="I1401" i="32"/>
  <c r="I542" i="32"/>
  <c r="I960" i="32"/>
  <c r="G91" i="26"/>
  <c r="I712" i="32"/>
  <c r="I1566" i="32"/>
  <c r="I1557" i="32"/>
  <c r="I769" i="32"/>
  <c r="I801" i="32"/>
  <c r="I216" i="32"/>
  <c r="I875" i="32"/>
  <c r="I499" i="32"/>
  <c r="I1370" i="32"/>
  <c r="I1000" i="32"/>
  <c r="I1009" i="32"/>
  <c r="I1514" i="32"/>
  <c r="I1098" i="32"/>
  <c r="I876" i="32"/>
  <c r="I1512" i="32"/>
  <c r="I601" i="32"/>
  <c r="I374" i="32"/>
  <c r="I1543" i="32"/>
  <c r="I660" i="32"/>
  <c r="I1081" i="32"/>
  <c r="I722" i="32"/>
  <c r="I154" i="32"/>
  <c r="I249" i="32"/>
  <c r="I824" i="32"/>
  <c r="I936" i="32"/>
  <c r="I1057" i="32"/>
  <c r="I209" i="32"/>
  <c r="I1264" i="32"/>
  <c r="I152" i="32"/>
  <c r="I1493" i="32"/>
  <c r="I336" i="32"/>
  <c r="I512" i="32"/>
  <c r="I177" i="32"/>
  <c r="I200" i="32"/>
  <c r="G92" i="26"/>
  <c r="G90" i="26"/>
  <c r="I1259" i="32"/>
  <c r="I1391" i="32"/>
  <c r="I1028" i="32"/>
  <c r="I1345" i="32"/>
  <c r="I1090" i="32"/>
  <c r="G49" i="26"/>
  <c r="I569" i="32"/>
  <c r="G76" i="26"/>
  <c r="I1056" i="32"/>
  <c r="I1064" i="32"/>
  <c r="I251" i="32"/>
  <c r="I90" i="32"/>
  <c r="I650" i="32"/>
  <c r="I1518" i="32"/>
  <c r="I1071" i="32"/>
  <c r="I767" i="32"/>
  <c r="I442" i="32"/>
  <c r="I577" i="32"/>
  <c r="I393" i="32"/>
  <c r="I586" i="32"/>
  <c r="G32" i="26"/>
  <c r="I1006" i="32"/>
  <c r="I454" i="32"/>
  <c r="I1289" i="32"/>
  <c r="I649" i="32"/>
  <c r="I227" i="32"/>
  <c r="I291" i="32"/>
  <c r="I852" i="32"/>
  <c r="I1474" i="32"/>
  <c r="I699" i="32"/>
  <c r="I292" i="32"/>
  <c r="I994" i="32"/>
  <c r="I1089" i="32"/>
  <c r="I247" i="32"/>
  <c r="I1551" i="32"/>
  <c r="I897" i="32"/>
  <c r="I1290" i="32"/>
  <c r="I367" i="32"/>
  <c r="I602" i="32"/>
  <c r="I170" i="32"/>
  <c r="I946" i="32"/>
  <c r="I656" i="32"/>
  <c r="I105" i="32"/>
  <c r="I1490" i="32"/>
  <c r="I1048" i="32"/>
  <c r="I706" i="32"/>
  <c r="I305" i="32"/>
  <c r="I768" i="32"/>
  <c r="I1160" i="32"/>
  <c r="I218" i="32"/>
  <c r="I1256" i="32"/>
  <c r="I1224" i="32"/>
  <c r="I1079" i="32"/>
  <c r="I232" i="32"/>
  <c r="I546" i="32"/>
  <c r="I1498" i="32"/>
  <c r="I835" i="32"/>
  <c r="I1154" i="32"/>
  <c r="I1558" i="32"/>
  <c r="I658" i="32"/>
  <c r="I236" i="32"/>
  <c r="I1032" i="32"/>
  <c r="I225" i="32"/>
  <c r="I591" i="32"/>
  <c r="I664" i="32"/>
  <c r="I999" i="32"/>
  <c r="I1181" i="32"/>
  <c r="I592" i="32"/>
  <c r="G95" i="26"/>
  <c r="I1503" i="32"/>
  <c r="I554" i="32"/>
  <c r="I354" i="32"/>
  <c r="I980" i="32"/>
  <c r="I1017" i="32"/>
  <c r="I425" i="32"/>
  <c r="I184" i="32"/>
  <c r="I243" i="32"/>
  <c r="I203" i="32"/>
  <c r="I873" i="32"/>
  <c r="I898" i="32"/>
  <c r="I576" i="32"/>
  <c r="I466" i="32"/>
  <c r="I1096" i="32"/>
  <c r="I312" i="32"/>
  <c r="I888" i="32"/>
  <c r="G99" i="26"/>
  <c r="G61" i="26"/>
  <c r="G84" i="26"/>
  <c r="G62" i="26"/>
  <c r="G96" i="26"/>
  <c r="G143" i="26"/>
  <c r="G25" i="26"/>
  <c r="I963" i="32"/>
  <c r="I459" i="32"/>
  <c r="I446" i="32"/>
  <c r="I409" i="32"/>
  <c r="I978" i="32"/>
  <c r="I122" i="32"/>
  <c r="I166" i="32"/>
  <c r="I254" i="32"/>
  <c r="I97" i="32"/>
  <c r="I178" i="32"/>
  <c r="I408" i="32"/>
  <c r="G12" i="30"/>
  <c r="I942" i="32"/>
  <c r="I359" i="32"/>
  <c r="I88" i="32"/>
  <c r="I1494" i="32"/>
  <c r="I1129" i="32"/>
  <c r="I1535" i="32"/>
  <c r="I657" i="32"/>
  <c r="I895" i="32"/>
  <c r="I168" i="32"/>
  <c r="I69" i="32"/>
  <c r="I304" i="32"/>
  <c r="G89" i="26"/>
  <c r="I1484" i="32"/>
  <c r="G132" i="26"/>
  <c r="I938" i="32"/>
  <c r="I1029" i="32"/>
  <c r="G13" i="26"/>
  <c r="G130" i="26"/>
  <c r="G73" i="26"/>
  <c r="G102" i="26"/>
  <c r="I1489" i="32"/>
  <c r="I1257" i="32"/>
  <c r="I465" i="32"/>
  <c r="I353" i="32"/>
  <c r="I937" i="32"/>
  <c r="I497" i="32"/>
  <c r="I120" i="32"/>
  <c r="I1026" i="32"/>
  <c r="I8" i="32"/>
  <c r="G33" i="30"/>
  <c r="I246" i="32"/>
  <c r="I1544" i="32"/>
  <c r="I544" i="32"/>
  <c r="I1536" i="32"/>
  <c r="I555" i="32"/>
  <c r="I1562" i="32"/>
  <c r="G18" i="26"/>
  <c r="I803" i="32"/>
  <c r="I1482" i="32"/>
  <c r="I1299" i="32"/>
  <c r="I462" i="32"/>
  <c r="I158" i="32"/>
  <c r="I1130" i="32"/>
  <c r="I702" i="32"/>
  <c r="G22" i="30"/>
  <c r="I522" i="32"/>
  <c r="I1279" i="32"/>
  <c r="I945" i="32"/>
  <c r="I217" i="32"/>
  <c r="I1161" i="32"/>
  <c r="I944" i="32"/>
  <c r="I825" i="32"/>
  <c r="I777" i="32"/>
  <c r="I719" i="32"/>
  <c r="I396" i="32"/>
  <c r="I1215" i="32"/>
  <c r="I337" i="32"/>
  <c r="I79" i="32"/>
  <c r="I789" i="32"/>
  <c r="I338" i="32"/>
  <c r="I737" i="32"/>
  <c r="I386" i="32"/>
  <c r="I520" i="32"/>
  <c r="I450" i="32"/>
  <c r="I850" i="32"/>
  <c r="I392" i="32"/>
  <c r="I1336" i="32"/>
  <c r="I585" i="32"/>
  <c r="I369" i="32"/>
  <c r="I1024" i="32"/>
  <c r="I192" i="32"/>
  <c r="I40" i="32"/>
  <c r="I379" i="32"/>
  <c r="G56" i="26"/>
  <c r="G144" i="26"/>
  <c r="I1137" i="32"/>
  <c r="I508" i="32"/>
  <c r="G18" i="30"/>
  <c r="I1159" i="32"/>
  <c r="I1049" i="32"/>
  <c r="I457" i="32"/>
  <c r="I1216" i="32"/>
  <c r="I679" i="32"/>
  <c r="I1080" i="32"/>
  <c r="I832" i="32"/>
  <c r="I745" i="32"/>
  <c r="I1272" i="32"/>
  <c r="I536" i="32"/>
  <c r="I185" i="32"/>
  <c r="I813" i="32"/>
  <c r="I406" i="32"/>
  <c r="I455" i="32"/>
  <c r="I834" i="32"/>
  <c r="I145" i="32"/>
  <c r="I1525" i="32"/>
  <c r="I441" i="32"/>
  <c r="G57" i="26"/>
  <c r="G20" i="26"/>
  <c r="G30" i="26"/>
  <c r="I314" i="32"/>
  <c r="I375" i="32"/>
  <c r="I1169" i="32"/>
  <c r="I377" i="32"/>
  <c r="I1104" i="32"/>
  <c r="I1041" i="32"/>
  <c r="I1526" i="32"/>
  <c r="I114" i="32"/>
  <c r="I370" i="32"/>
  <c r="I1369" i="32"/>
  <c r="I1097" i="32"/>
  <c r="I615" i="32"/>
  <c r="I146" i="32"/>
  <c r="I985" i="32"/>
  <c r="I64" i="32"/>
  <c r="I98" i="32"/>
  <c r="I297" i="32"/>
  <c r="G27" i="26"/>
  <c r="I107" i="32"/>
  <c r="I746" i="32"/>
  <c r="G41" i="26"/>
  <c r="G19" i="30"/>
  <c r="I882" i="32"/>
  <c r="I955" i="32"/>
  <c r="I1338" i="32"/>
  <c r="G123" i="26"/>
  <c r="I424" i="32"/>
  <c r="G127" i="26"/>
  <c r="I537" i="32"/>
  <c r="I609" i="32"/>
  <c r="I144" i="32"/>
  <c r="I1531" i="32"/>
  <c r="I1268" i="32"/>
  <c r="I484" i="32"/>
  <c r="I889" i="32"/>
  <c r="I1271" i="32"/>
  <c r="G20" i="30"/>
  <c r="I1532" i="32"/>
  <c r="I1485" i="32"/>
  <c r="I404" i="32"/>
  <c r="I1025" i="32"/>
  <c r="I833" i="32"/>
  <c r="I791" i="32"/>
  <c r="I147" i="32"/>
  <c r="I313" i="32"/>
  <c r="I880" i="32"/>
  <c r="G25" i="30"/>
  <c r="I565" i="32"/>
  <c r="I41" i="32"/>
  <c r="G88" i="26"/>
  <c r="I275" i="32"/>
  <c r="G62" i="14"/>
  <c r="G6" i="14"/>
  <c r="G129" i="14"/>
  <c r="G128" i="14"/>
  <c r="F10" i="13"/>
  <c r="F12" i="13"/>
  <c r="F16" i="13"/>
  <c r="F6" i="13"/>
  <c r="G41" i="14"/>
  <c r="G36" i="14"/>
  <c r="G38" i="14"/>
  <c r="G80" i="14"/>
  <c r="G7" i="14"/>
  <c r="G79" i="14"/>
  <c r="F5" i="13"/>
  <c r="G48" i="14"/>
  <c r="G130" i="14"/>
  <c r="G56" i="14"/>
  <c r="G81" i="14"/>
  <c r="G15" i="14"/>
  <c r="G26" i="14"/>
  <c r="G16" i="14"/>
  <c r="F13" i="13"/>
  <c r="F8" i="13"/>
  <c r="G131" i="14"/>
  <c r="F11" i="13"/>
  <c r="G34" i="14"/>
  <c r="G105" i="14"/>
  <c r="G124" i="14"/>
  <c r="G123" i="14"/>
  <c r="G141" i="14"/>
  <c r="G142" i="14"/>
  <c r="E3" i="13"/>
  <c r="D1" i="15"/>
  <c r="E1" i="15" s="1"/>
  <c r="G23" i="14"/>
  <c r="G22" i="14"/>
  <c r="G68" i="14"/>
  <c r="G69" i="14"/>
  <c r="G74" i="14"/>
  <c r="G75" i="14"/>
  <c r="G19" i="14"/>
  <c r="F15" i="13"/>
  <c r="F14" i="13"/>
  <c r="G138" i="14"/>
  <c r="G136" i="14"/>
  <c r="G137" i="14"/>
  <c r="G45" i="14"/>
  <c r="G46" i="14"/>
  <c r="F9" i="13"/>
  <c r="I968" i="32"/>
  <c r="I881" i="32"/>
  <c r="I434" i="32"/>
  <c r="I571" i="32"/>
  <c r="I1184" i="32"/>
  <c r="I123" i="32"/>
  <c r="I1286" i="32"/>
  <c r="I893" i="32"/>
  <c r="I271" i="32"/>
  <c r="I1082" i="32"/>
  <c r="I1486" i="32"/>
  <c r="I1122" i="32"/>
  <c r="I489" i="32"/>
  <c r="I358" i="32"/>
  <c r="I721" i="32"/>
  <c r="I504" i="32"/>
  <c r="I630" i="32"/>
  <c r="I479" i="32"/>
  <c r="I556" i="32"/>
  <c r="I787" i="32"/>
  <c r="I575" i="32"/>
  <c r="I1195" i="32"/>
  <c r="I1510" i="32"/>
  <c r="I1542" i="32"/>
  <c r="I1179" i="32"/>
  <c r="I1438" i="32"/>
  <c r="I478" i="32"/>
  <c r="I1033" i="32"/>
  <c r="I1470" i="32"/>
  <c r="I130" i="32"/>
  <c r="I1430" i="32"/>
  <c r="G30" i="30"/>
  <c r="G139" i="26"/>
  <c r="G128" i="26"/>
  <c r="G97" i="26"/>
  <c r="G67" i="26"/>
  <c r="G124" i="26"/>
  <c r="G77" i="26"/>
  <c r="G100" i="26"/>
  <c r="F4" i="30"/>
  <c r="G133" i="26"/>
  <c r="G80" i="26"/>
  <c r="F3" i="30"/>
  <c r="G47" i="26"/>
  <c r="G98" i="26"/>
  <c r="G129" i="26"/>
  <c r="G118" i="26"/>
  <c r="G114" i="26"/>
  <c r="G75" i="26"/>
  <c r="G131" i="26"/>
  <c r="G93" i="26"/>
  <c r="G146" i="26"/>
  <c r="G19" i="26"/>
  <c r="G40" i="26"/>
  <c r="G136" i="26"/>
  <c r="G43" i="26"/>
  <c r="G70" i="26"/>
  <c r="E20" i="9"/>
  <c r="L1" i="17"/>
  <c r="G4" i="30" l="1"/>
  <c r="F3" i="13"/>
  <c r="F4" i="13"/>
  <c r="G3" i="30"/>
  <c r="G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<sst xmlns="http://schemas.openxmlformats.org/spreadsheetml/2006/main" count="6078" uniqueCount="2586">
  <si>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</si>
  <si>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</si>
  <si>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</si>
  <si>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</si>
  <si>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</si>
  <si>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</si>
  <si>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</si>
  <si>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</si>
  <si>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</si>
  <si>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</si>
  <si>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</si>
  <si>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</si>
  <si>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</si>
  <si>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</si>
  <si>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</si>
  <si>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</si>
  <si>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</si>
  <si>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</si>
  <si>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</si>
  <si>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</si>
  <si>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</si>
  <si>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</si>
  <si>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</si>
  <si>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</si>
  <si>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</si>
  <si>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</si>
  <si>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</si>
  <si>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</si>
  <si>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</si>
  <si>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</si>
  <si>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</si>
  <si>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</si>
  <si>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</si>
  <si>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</si>
  <si>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</si>
  <si>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</si>
  <si>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</si>
  <si>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</si>
  <si>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</si>
  <si>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</si>
  <si>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</si>
  <si>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</si>
  <si>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</si>
  <si>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</si>
  <si>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</si>
  <si>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</si>
  <si>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</si>
  <si>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</si>
  <si>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</si>
  <si>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</si>
  <si>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</si>
  <si>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</si>
  <si>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</si>
  <si>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</si>
  <si>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</si>
  <si>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</si>
  <si>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</si>
  <si>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</si>
  <si>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</si>
  <si>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</si>
  <si>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</si>
  <si>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</si>
  <si>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</si>
  <si>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</si>
  <si>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</si>
  <si>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</si>
  <si>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</si>
  <si>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</si>
  <si>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</si>
  <si>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</si>
  <si>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</si>
  <si>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</si>
  <si>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</si>
  <si>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</si>
  <si>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</si>
  <si>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</si>
  <si>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</si>
  <si>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</si>
  <si>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</si>
  <si>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</si>
  <si>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</si>
  <si>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</si>
  <si>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</si>
  <si>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</si>
  <si>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</si>
  <si>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</si>
  <si>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</si>
  <si>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</si>
  <si>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</si>
  <si>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</si>
  <si>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</si>
  <si>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</si>
  <si>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</si>
  <si>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</si>
  <si>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</si>
  <si>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</si>
  <si>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</si>
  <si>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</si>
  <si>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</si>
  <si>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</si>
  <si>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</si>
  <si>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</si>
  <si>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</si>
  <si>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</si>
  <si>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</si>
  <si>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</si>
  <si>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</si>
  <si>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</si>
  <si>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</si>
  <si>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</si>
  <si>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</si>
  <si>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</si>
  <si>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</si>
  <si>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</si>
  <si>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</si>
  <si>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</si>
  <si>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</si>
  <si>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</si>
  <si>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</si>
  <si>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</si>
  <si>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</si>
  <si>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</si>
  <si>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</si>
  <si>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</si>
  <si>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</si>
  <si>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</si>
  <si>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</si>
  <si>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</si>
  <si>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</si>
  <si>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</si>
  <si>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</si>
  <si>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</si>
  <si>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</si>
  <si>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</si>
  <si>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</si>
  <si>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</si>
  <si>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</si>
  <si>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</si>
  <si>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</si>
  <si>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</si>
  <si>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</si>
  <si>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</si>
  <si>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</si>
  <si>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</si>
  <si>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</si>
  <si>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</si>
  <si>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</si>
  <si>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</si>
  <si>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</si>
  <si>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</si>
  <si>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</si>
  <si>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</si>
  <si>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</si>
  <si>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</si>
  <si>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</si>
  <si>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</si>
  <si>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</si>
  <si>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</si>
  <si>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</si>
  <si>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</si>
  <si>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</si>
  <si>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</si>
  <si>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</si>
  <si>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</si>
  <si>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</si>
  <si>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</si>
  <si>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</si>
  <si>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</si>
  <si>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</si>
  <si>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</si>
  <si>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</si>
  <si>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</si>
  <si>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</si>
  <si>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</si>
  <si>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</si>
  <si>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</si>
  <si>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</si>
  <si>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</si>
  <si>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</si>
  <si>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</si>
  <si>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</si>
  <si>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</si>
  <si>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</si>
  <si>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</si>
  <si>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</si>
  <si>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</si>
  <si>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</si>
  <si>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</si>
  <si>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</si>
  <si>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</si>
  <si>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</si>
  <si>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</si>
  <si>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</si>
  <si>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</si>
  <si>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</si>
  <si>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</si>
  <si>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</si>
  <si>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</si>
  <si>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</si>
  <si>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</si>
  <si>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</si>
  <si>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</si>
  <si>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</si>
  <si>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</si>
  <si>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</si>
  <si>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</si>
  <si>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</si>
  <si>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</si>
  <si>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</si>
  <si>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</si>
  <si>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</si>
  <si>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</si>
  <si>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</si>
  <si>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</si>
  <si>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</si>
  <si>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</si>
  <si>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</si>
  <si>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</si>
  <si>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</si>
  <si>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</si>
  <si>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</si>
  <si>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</si>
  <si>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</si>
  <si>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</si>
  <si>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</si>
  <si>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</si>
  <si>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</si>
  <si>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</si>
  <si>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</si>
  <si>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</si>
  <si>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</si>
  <si>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</si>
  <si>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</si>
  <si>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</si>
  <si>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</si>
  <si>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</si>
  <si>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</si>
  <si>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</si>
  <si>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</si>
  <si>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</si>
  <si>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</si>
  <si>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</si>
  <si>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</si>
  <si>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</si>
  <si>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</si>
  <si>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</si>
  <si>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</si>
  <si>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</si>
  <si>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</si>
  <si>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</si>
  <si>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</si>
  <si>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</si>
  <si>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</si>
  <si>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</si>
  <si>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</si>
  <si>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</si>
  <si>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</si>
  <si>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</si>
  <si>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</si>
  <si>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</si>
  <si>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</si>
  <si>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</si>
  <si>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</si>
  <si>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</si>
  <si>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</si>
  <si>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</si>
  <si>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</si>
  <si>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</si>
  <si>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</si>
  <si>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</si>
  <si>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</si>
  <si>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</si>
  <si>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</si>
  <si>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</si>
  <si>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</si>
  <si>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</si>
  <si>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</si>
  <si>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</si>
  <si>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</si>
  <si>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</si>
  <si>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</si>
  <si>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</si>
  <si>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</si>
  <si>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</si>
  <si>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</si>
  <si>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</si>
  <si>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</si>
  <si>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</si>
  <si>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</si>
  <si>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</si>
  <si>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</si>
  <si>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</si>
  <si>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</si>
  <si>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</si>
  <si>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</si>
  <si>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</si>
  <si>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</si>
  <si>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</si>
  <si>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</si>
  <si>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</si>
  <si>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</si>
  <si>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</si>
  <si>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</si>
  <si>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</si>
  <si>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</si>
  <si>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</si>
  <si>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</si>
  <si>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</si>
  <si>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</si>
  <si>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</si>
  <si>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</si>
  <si>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</si>
  <si>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</si>
  <si>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</si>
  <si>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</si>
  <si>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</si>
  <si>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</si>
  <si>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</si>
  <si>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</si>
  <si>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</si>
  <si>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</si>
  <si>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</si>
  <si>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</si>
  <si>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</si>
  <si>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</si>
  <si>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</si>
  <si>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</si>
  <si>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</si>
  <si>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</si>
  <si>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</si>
  <si>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</si>
  <si>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</si>
  <si>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</si>
  <si>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</si>
  <si>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</si>
  <si>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</si>
  <si>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</si>
  <si>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</si>
  <si>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</si>
  <si>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</si>
  <si>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</si>
  <si>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</si>
  <si>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</si>
  <si>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</si>
  <si>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</si>
  <si>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</si>
  <si>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</si>
  <si>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</si>
  <si>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</si>
  <si>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</si>
  <si>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</si>
  <si>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</si>
  <si>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</si>
  <si>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</si>
  <si>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</si>
  <si>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</si>
  <si>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</si>
  <si>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</si>
  <si>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</si>
  <si>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</si>
  <si>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</si>
  <si>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</si>
  <si>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</si>
  <si>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</si>
  <si>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</si>
  <si>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</si>
  <si>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</si>
  <si>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</si>
  <si>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</si>
  <si>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</si>
  <si>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</si>
  <si>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</si>
  <si>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</si>
  <si>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</si>
  <si>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</si>
  <si>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</si>
  <si>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</si>
  <si>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</si>
  <si>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</si>
  <si>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</si>
  <si>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</si>
  <si>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</si>
  <si>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</si>
  <si>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</si>
  <si>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</si>
  <si>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</si>
  <si>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</si>
  <si>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</si>
  <si>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</si>
  <si>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</si>
  <si>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</si>
  <si>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</si>
  <si>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</si>
  <si>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</si>
  <si>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</si>
  <si>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</si>
  <si>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</si>
  <si>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</si>
  <si>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</si>
  <si>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</si>
  <si>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</si>
  <si>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</si>
  <si>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</si>
  <si>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</si>
  <si>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</si>
  <si>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</si>
  <si>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</si>
  <si>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</si>
  <si>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</si>
  <si>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</si>
  <si>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</si>
  <si>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</si>
  <si>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</si>
  <si>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</si>
  <si>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</si>
  <si>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</si>
  <si>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</si>
  <si>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</si>
  <si>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</si>
  <si>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</si>
  <si>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</si>
  <si>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</si>
  <si>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</si>
  <si>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</si>
  <si>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</si>
  <si>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</si>
  <si>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</si>
  <si>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</si>
  <si>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</si>
  <si>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</si>
  <si>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</si>
  <si>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</si>
  <si>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</si>
  <si>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</si>
  <si>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</si>
  <si>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</si>
  <si>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</si>
  <si>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</si>
  <si>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</si>
  <si>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</si>
  <si>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</si>
  <si>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</si>
  <si>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</si>
  <si>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</si>
  <si>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</si>
  <si>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</si>
  <si>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</si>
  <si>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</si>
  <si>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</si>
  <si>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</si>
  <si>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</si>
  <si>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</si>
  <si>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</si>
  <si>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</si>
  <si>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</si>
  <si>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</si>
  <si>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</si>
  <si>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</si>
  <si>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</si>
  <si>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</si>
  <si>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</si>
  <si>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</si>
  <si>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</si>
  <si>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</si>
  <si>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</si>
  <si>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</si>
  <si>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</si>
  <si>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</si>
  <si>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</si>
  <si>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</si>
  <si>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</si>
  <si>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</si>
  <si>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</si>
  <si>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</si>
  <si>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</si>
  <si>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</si>
  <si>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</si>
  <si>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</si>
  <si>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</si>
  <si>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</si>
  <si>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</si>
  <si>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</si>
  <si>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</si>
  <si>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</si>
  <si>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</si>
  <si>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</si>
  <si>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</si>
  <si>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</si>
  <si>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</si>
  <si>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</si>
  <si>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</si>
  <si>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</si>
  <si>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</si>
  <si>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</si>
  <si>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</si>
  <si>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</si>
  <si>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</si>
  <si>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</si>
  <si>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</si>
  <si>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</si>
  <si>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</si>
  <si>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</si>
  <si>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</si>
  <si>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</si>
  <si>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</si>
  <si>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</si>
  <si>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</si>
  <si>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</si>
  <si>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</si>
  <si>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</si>
  <si>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</si>
  <si>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</si>
  <si>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</si>
  <si>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</si>
  <si>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</si>
  <si>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</si>
  <si>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</si>
  <si>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</si>
  <si>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</si>
  <si>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</si>
  <si>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</si>
  <si>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</si>
  <si>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</si>
  <si>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</si>
  <si>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</si>
  <si>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</si>
  <si>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</si>
  <si>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</si>
  <si>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</si>
  <si>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</si>
  <si>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</si>
  <si>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</si>
  <si>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</si>
  <si>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</si>
  <si>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</si>
  <si>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</si>
  <si>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</si>
  <si>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</si>
  <si>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</si>
  <si>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</si>
  <si>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</si>
  <si>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</si>
  <si>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</si>
  <si>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</si>
  <si>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</si>
  <si>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</si>
  <si>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</si>
  <si>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</si>
  <si>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</si>
  <si>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</si>
  <si>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</si>
  <si>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</si>
  <si>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</si>
  <si>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</si>
  <si>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</si>
  <si>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</si>
  <si>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</si>
  <si>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</si>
  <si>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</si>
  <si>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</si>
  <si>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</si>
  <si>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</si>
  <si>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</si>
  <si>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</si>
  <si>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</si>
  <si>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</si>
  <si>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</si>
  <si>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</si>
  <si>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</si>
  <si>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</si>
  <si>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</si>
  <si>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</si>
  <si>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</si>
  <si>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</si>
  <si>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</si>
  <si>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</si>
  <si>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</si>
  <si>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</si>
  <si>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</si>
  <si>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</si>
  <si>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</si>
  <si>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</si>
  <si>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</si>
  <si>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</si>
  <si>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</si>
  <si>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</si>
  <si>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</si>
  <si>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</si>
  <si>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</si>
  <si>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</si>
  <si>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</si>
  <si>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</si>
  <si>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</si>
  <si>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</si>
  <si>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</si>
  <si>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</si>
  <si>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</si>
  <si>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</si>
  <si>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</si>
  <si>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</si>
  <si>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</si>
  <si>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</si>
  <si>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</si>
  <si>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</si>
  <si>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</si>
  <si>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</si>
  <si>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</si>
  <si>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</si>
  <si>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</si>
  <si>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</si>
  <si>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</si>
  <si>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</si>
  <si>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</si>
  <si>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</si>
  <si>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</si>
  <si>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</si>
  <si>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</si>
  <si>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</si>
  <si>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</si>
  <si>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</si>
  <si>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</si>
  <si>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</si>
  <si>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</si>
  <si>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</si>
  <si>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</si>
  <si>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</si>
  <si>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</si>
  <si>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</si>
  <si>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</si>
  <si>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</si>
  <si>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</si>
  <si>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</si>
  <si>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</si>
  <si>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</si>
  <si>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</si>
  <si>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</si>
  <si>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</si>
  <si>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</si>
  <si>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</si>
  <si>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</si>
  <si>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</si>
  <si>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</si>
  <si>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</si>
  <si>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</si>
  <si>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</si>
  <si>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</si>
  <si>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</si>
  <si>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</si>
  <si>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</si>
  <si>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</si>
  <si>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</si>
  <si>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</si>
  <si>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</si>
  <si>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</si>
  <si>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</si>
  <si>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</si>
  <si>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</si>
  <si>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</si>
  <si>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</si>
  <si>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</si>
  <si>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</si>
  <si>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</si>
  <si>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</si>
  <si>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</si>
  <si>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</si>
  <si>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</si>
  <si>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</si>
  <si>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</si>
  <si>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</si>
  <si>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</si>
  <si>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</si>
  <si>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</si>
  <si>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</si>
  <si>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</si>
  <si>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</si>
  <si>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</si>
  <si>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</si>
  <si>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</si>
  <si>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</si>
  <si>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</si>
  <si>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</si>
  <si>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</si>
  <si>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</si>
  <si>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</si>
  <si>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</si>
  <si>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</si>
  <si>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</si>
  <si>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</si>
  <si>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</si>
  <si>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</si>
  <si>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</si>
  <si>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</si>
  <si>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</si>
  <si>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</si>
  <si>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</si>
  <si>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</si>
  <si>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</si>
  <si>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</si>
  <si>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</si>
  <si>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</si>
  <si>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</si>
  <si>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</si>
  <si>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</si>
  <si>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</si>
  <si>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</si>
  <si>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</si>
  <si>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</si>
  <si>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</si>
  <si>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</si>
  <si>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</si>
  <si>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</si>
  <si>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</si>
  <si>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</si>
  <si>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</si>
  <si>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</si>
  <si>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</si>
  <si>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</si>
  <si>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</si>
  <si>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</si>
  <si>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</si>
  <si>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</si>
  <si>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</si>
  <si>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</si>
  <si>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</si>
  <si>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</si>
  <si>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</si>
  <si>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</si>
  <si>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</si>
  <si>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</si>
  <si>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</si>
  <si>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</si>
  <si>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</si>
  <si>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</si>
  <si>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</si>
  <si>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</si>
  <si>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</si>
  <si>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</si>
  <si>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</si>
  <si>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</si>
  <si>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</si>
  <si>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</si>
  <si>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</si>
  <si>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</si>
  <si>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</si>
  <si>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</si>
  <si>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</si>
  <si>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</si>
  <si>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</si>
  <si>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</si>
  <si>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</si>
  <si>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</si>
  <si>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</si>
  <si>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</si>
  <si>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</si>
  <si>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</si>
  <si>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</si>
  <si>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</si>
  <si>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</si>
  <si>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</si>
  <si>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</si>
  <si>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</si>
  <si>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</si>
  <si>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</si>
  <si>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</si>
  <si>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</si>
  <si>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</si>
  <si>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</si>
  <si>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</si>
  <si>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</si>
  <si>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</si>
  <si>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</si>
  <si>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</si>
  <si>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</si>
  <si>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</si>
  <si>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</si>
  <si>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</si>
  <si>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</si>
  <si>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</si>
  <si>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</si>
  <si>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</si>
  <si>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</si>
  <si>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</si>
  <si>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</si>
  <si>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VD K2</t>
  </si>
  <si>
    <t>MARIA OPEN DAY 2024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</si>
  <si>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</si>
  <si>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</si>
  <si>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</si>
  <si>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</si>
  <si>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</si>
  <si>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</si>
  <si>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</si>
  <si>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</si>
  <si>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</si>
  <si>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</si>
  <si>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</si>
  <si>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</si>
  <si>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</si>
  <si>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</si>
  <si>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</si>
  <si>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</si>
  <si>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</si>
  <si>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SERAFIA PEREZ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</si>
  <si>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</si>
  <si>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</si>
  <si>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</si>
  <si>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</si>
  <si>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</si>
  <si>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</si>
  <si>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</si>
  <si>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</si>
  <si>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</si>
  <si>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</si>
  <si>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</si>
  <si>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BENJAMIN OPEN DAY 2024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</si>
  <si>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</si>
  <si>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</si>
  <si>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</si>
  <si>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</si>
  <si>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</si>
  <si>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</si>
  <si>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</si>
  <si>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</si>
  <si>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</si>
  <si>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</si>
  <si>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JUN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</si>
  <si>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</si>
  <si>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</si>
  <si>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</si>
  <si>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</si>
  <si>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</si>
  <si>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</si>
  <si>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</si>
  <si>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</si>
  <si>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</si>
  <si>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</si>
  <si>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</si>
  <si>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</si>
  <si>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</si>
  <si>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</si>
  <si>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</si>
  <si>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</si>
  <si>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</si>
  <si>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</si>
  <si>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</si>
  <si>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</si>
  <si>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</si>
  <si>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</si>
  <si>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</si>
  <si>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</si>
  <si>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</si>
  <si>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</si>
  <si>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</si>
  <si>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</si>
  <si>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</si>
  <si>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</si>
  <si>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</si>
  <si>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</si>
  <si>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</si>
  <si>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</si>
  <si>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</si>
  <si>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ALVARO FERNANDEZ FRANQUEIRA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</si>
  <si>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</si>
  <si>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</si>
  <si>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</si>
  <si>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</si>
  <si>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</si>
  <si>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</si>
  <si>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</si>
  <si>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</si>
  <si>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</si>
  <si>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</si>
  <si>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</si>
  <si>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</si>
  <si>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</si>
  <si>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</si>
  <si>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</si>
  <si>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</si>
  <si>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</si>
  <si>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</si>
  <si>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</si>
  <si>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</si>
  <si>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</si>
  <si>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</si>
  <si>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</si>
  <si>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</si>
  <si>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</si>
  <si>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</si>
  <si>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</si>
  <si>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</si>
  <si>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</si>
  <si>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BRUNO MARTINS PATIÑO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</si>
  <si>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</si>
  <si>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</si>
  <si>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</si>
  <si>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</si>
  <si>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</si>
  <si>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</si>
  <si>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</si>
  <si>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</si>
  <si>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</si>
  <si>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</si>
  <si>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</si>
  <si>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</si>
  <si>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</si>
  <si>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</si>
  <si>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</si>
  <si>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</si>
  <si>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</si>
  <si>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</si>
  <si>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GUILLERMO RUBIÑOS BASANTA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</si>
  <si>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</si>
  <si>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</si>
  <si>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</si>
  <si>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</si>
  <si>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</si>
  <si>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</si>
  <si>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</si>
  <si>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</si>
  <si>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</si>
  <si>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</si>
  <si>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</si>
  <si>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</si>
  <si>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</si>
  <si>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</si>
  <si>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</si>
  <si>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</si>
  <si>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</si>
  <si>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</si>
  <si>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</si>
  <si>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</si>
  <si>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</si>
  <si>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</si>
  <si>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</si>
  <si>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</si>
  <si>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</si>
  <si>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</si>
  <si>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</si>
  <si>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</si>
  <si>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</si>
  <si>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</si>
  <si>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</si>
  <si>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</si>
  <si>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</si>
  <si>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</si>
  <si>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</si>
  <si>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</si>
  <si>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</si>
  <si>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</si>
  <si>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</si>
  <si>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</si>
  <si>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</si>
  <si>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</si>
  <si>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</si>
  <si>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</si>
  <si>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</si>
  <si>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</si>
  <si>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</si>
  <si>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</si>
  <si>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</si>
  <si>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</si>
  <si>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</si>
  <si>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</si>
  <si>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</si>
  <si>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</si>
  <si>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</si>
  <si>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</si>
  <si>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</si>
  <si>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</si>
  <si>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</si>
  <si>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</si>
  <si>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</si>
  <si>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</si>
  <si>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</si>
  <si>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</si>
  <si>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</si>
  <si>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</si>
  <si>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</si>
  <si>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</si>
  <si>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</si>
  <si>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</si>
  <si>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</si>
  <si>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</si>
  <si>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</si>
  <si>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</si>
  <si>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</si>
  <si>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</si>
  <si>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</si>
  <si>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</si>
  <si>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</si>
  <si>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</si>
  <si>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</si>
  <si>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</si>
  <si>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</si>
  <si>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</si>
  <si>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</si>
  <si>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</si>
  <si>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</si>
  <si>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</si>
  <si>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</si>
  <si>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</si>
  <si>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</si>
  <si>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</si>
  <si>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</si>
  <si>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</si>
  <si>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</si>
  <si>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</si>
  <si>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</si>
  <si>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</si>
  <si>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</si>
  <si>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</si>
  <si>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</si>
  <si>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</si>
  <si>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</si>
  <si>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</si>
  <si>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</si>
  <si>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</si>
  <si>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</si>
  <si>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</si>
  <si>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</si>
  <si>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</si>
  <si>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</si>
  <si>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</si>
  <si>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</si>
  <si>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</si>
  <si>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</si>
  <si>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</si>
  <si>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</si>
  <si>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</si>
  <si>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</si>
  <si>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</si>
  <si>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</si>
  <si>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</si>
  <si>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</si>
  <si>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</si>
  <si>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</si>
  <si>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</si>
  <si>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</si>
  <si>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</si>
  <si>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</si>
  <si>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</si>
  <si>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</si>
  <si>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</si>
  <si>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</si>
  <si>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</si>
  <si>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</si>
  <si>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</si>
  <si>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</si>
  <si>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</si>
  <si>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</si>
  <si>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</si>
  <si>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</si>
  <si>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</si>
  <si>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</si>
  <si>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</si>
  <si>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</si>
  <si>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</si>
  <si>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</si>
  <si>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</si>
  <si>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</si>
  <si>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</si>
  <si>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</si>
  <si>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</si>
  <si>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</si>
  <si>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</si>
  <si>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</si>
  <si>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</si>
  <si>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</si>
  <si>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</si>
  <si>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</si>
  <si>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</si>
  <si>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</si>
  <si>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</si>
  <si>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</si>
  <si>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</si>
  <si>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</si>
  <si>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</si>
  <si>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</si>
  <si>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</si>
  <si>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</si>
  <si>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</si>
  <si>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</si>
  <si>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</si>
  <si>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</si>
  <si>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</si>
  <si>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</si>
  <si>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</si>
  <si>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</si>
  <si>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</si>
  <si>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</si>
  <si>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</si>
  <si>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</si>
  <si>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</si>
  <si>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</si>
  <si>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</si>
  <si>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</si>
  <si>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</si>
  <si>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</si>
  <si>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ALEJANDRO BARRIUSO DIAZ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</si>
  <si>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</si>
  <si>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</si>
  <si>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</si>
  <si>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</si>
  <si>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</si>
  <si>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</si>
  <si>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</si>
  <si>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</si>
  <si>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</si>
  <si>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</si>
  <si>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</si>
  <si>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</si>
  <si>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</si>
  <si>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</si>
  <si>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</si>
  <si>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</si>
  <si>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</si>
  <si>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DARIO ALVAREZ LARIO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</si>
  <si>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</si>
  <si>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</si>
  <si>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</si>
  <si>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</si>
  <si>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</si>
  <si>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</si>
  <si>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</si>
  <si>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</si>
  <si>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</si>
  <si>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</si>
  <si>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</si>
  <si>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</si>
  <si>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</si>
  <si>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</si>
  <si>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FRANCISCO JAVIER TAPIAS CRIADO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</si>
  <si>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</si>
  <si>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</si>
  <si>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</si>
  <si>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</si>
  <si>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</si>
  <si>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</si>
  <si>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</si>
  <si>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</si>
  <si>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</si>
  <si>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</si>
  <si>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</si>
  <si>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</si>
  <si>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</si>
  <si>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</si>
  <si>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</si>
  <si>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</si>
  <si>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</si>
  <si>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</si>
  <si>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</si>
  <si>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</si>
  <si>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</si>
  <si>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</si>
  <si>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</si>
  <si>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</si>
  <si>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</si>
  <si>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</si>
  <si>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</si>
  <si>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</si>
  <si>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</si>
  <si>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</si>
  <si>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</si>
  <si>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</si>
  <si>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</si>
  <si>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</si>
  <si>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</si>
  <si>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</si>
  <si>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</si>
  <si>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</si>
  <si>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</si>
  <si>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</si>
  <si>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</si>
  <si>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</si>
  <si>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</si>
  <si>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</si>
  <si>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</si>
  <si>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</si>
  <si>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</si>
  <si>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</si>
  <si>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</si>
  <si>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</si>
  <si>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</si>
  <si>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</si>
  <si>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</si>
  <si>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</si>
  <si>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</si>
  <si>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</si>
  <si>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</si>
  <si>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</si>
  <si>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</si>
  <si>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</si>
  <si>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</si>
  <si>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</si>
  <si>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</si>
  <si>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</si>
  <si>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</si>
  <si>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</si>
  <si>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</si>
  <si>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</si>
  <si>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</si>
  <si>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</si>
  <si>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</si>
  <si>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</si>
  <si>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</si>
  <si>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</si>
  <si>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</si>
  <si>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</si>
  <si>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</si>
  <si>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</si>
  <si>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</si>
  <si>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</si>
  <si>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</si>
  <si>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</si>
  <si>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</si>
  <si>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</si>
  <si>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</si>
  <si>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</si>
  <si>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</si>
  <si>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</si>
  <si>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</si>
  <si>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</si>
  <si>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</si>
  <si>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</si>
  <si>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</si>
  <si>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</si>
  <si>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</si>
  <si>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</si>
  <si>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</si>
  <si>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</si>
  <si>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</si>
  <si>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</si>
  <si>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</si>
  <si>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</si>
  <si>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UNATZ CASTANDER MARTIN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</si>
  <si>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</si>
  <si>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</si>
  <si>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</si>
  <si>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</si>
  <si>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</si>
  <si>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</si>
  <si>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</si>
  <si>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</si>
  <si>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</si>
  <si>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</si>
  <si>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</si>
  <si>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LUCAS GIMENO MANTECON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</si>
  <si>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</si>
  <si>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</si>
  <si>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</si>
  <si>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</si>
  <si>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</si>
  <si>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</si>
  <si>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</si>
  <si>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</si>
  <si>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</si>
  <si>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</si>
  <si>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</si>
  <si>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</si>
  <si>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</si>
  <si>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</si>
  <si>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</si>
  <si>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</si>
  <si>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</si>
  <si>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</si>
  <si>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</si>
  <si>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</si>
  <si>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</si>
  <si>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</si>
  <si>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</si>
  <si>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</si>
  <si>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</si>
  <si>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</si>
  <si>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</si>
  <si>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</si>
  <si>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</si>
  <si>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</si>
  <si>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</si>
  <si>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</si>
  <si>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</si>
  <si>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</si>
  <si>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</si>
  <si>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</si>
  <si>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</si>
  <si>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</si>
  <si>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</si>
  <si>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</si>
  <si>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</si>
  <si>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</si>
  <si>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</si>
  <si>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</si>
  <si>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</si>
  <si>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</si>
  <si>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</si>
  <si>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</si>
  <si>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</si>
  <si>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</si>
  <si>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</si>
  <si>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</si>
  <si>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</si>
  <si>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</si>
  <si>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</si>
  <si>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</si>
  <si>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</si>
  <si>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</si>
  <si>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</si>
  <si>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</si>
  <si>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</si>
  <si>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</si>
  <si>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</si>
  <si>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</si>
  <si>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</si>
  <si>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</si>
  <si>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</si>
  <si>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</si>
  <si>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</si>
  <si>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</si>
  <si>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</si>
  <si>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</si>
  <si>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</si>
  <si>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</si>
  <si>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</si>
  <si>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</si>
  <si>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</si>
  <si>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</si>
  <si>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</si>
  <si>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</si>
  <si>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</si>
  <si>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</si>
  <si>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</si>
  <si>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SERGIO ARANA LOPEZ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</si>
  <si>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</si>
  <si>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</si>
  <si>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</si>
  <si>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</si>
  <si>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</si>
  <si>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</si>
  <si>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</si>
  <si>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ANDER EZPELETA RODRIGUEZ</t>
  </si>
  <si>
    <t>DANIEL SANCHEZ PARADA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</si>
  <si>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</si>
  <si>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</si>
  <si>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</si>
  <si>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</si>
  <si>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</si>
  <si>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</si>
  <si>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</si>
  <si>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</si>
  <si>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</si>
  <si>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</si>
  <si>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</si>
  <si>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</si>
  <si>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</si>
  <si>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</si>
  <si>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</si>
  <si>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</si>
  <si>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</si>
  <si>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</si>
  <si>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</si>
  <si>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</si>
  <si>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</si>
  <si>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</si>
  <si>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</si>
  <si>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</si>
  <si>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</si>
  <si>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</si>
  <si>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</si>
  <si>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</si>
  <si>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</si>
  <si>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</si>
  <si>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</si>
  <si>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</si>
  <si>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</si>
  <si>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</si>
  <si>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</si>
  <si>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</si>
  <si>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</si>
  <si>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</si>
  <si>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</si>
  <si>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</si>
  <si>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</si>
  <si>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</si>
  <si>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</si>
  <si>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</si>
  <si>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</si>
  <si>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</si>
  <si>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</si>
  <si>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</si>
  <si>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</si>
  <si>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</si>
  <si>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</si>
  <si>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</si>
  <si>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</si>
  <si>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</si>
  <si>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</si>
  <si>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</si>
  <si>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</si>
  <si>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</si>
  <si>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</si>
  <si>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</si>
  <si>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</si>
  <si>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</si>
  <si>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</si>
  <si>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</si>
  <si>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</si>
  <si>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</si>
  <si>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</si>
  <si>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</si>
  <si>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</si>
  <si>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</si>
  <si>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</si>
  <si>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</si>
  <si>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</si>
  <si>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</si>
  <si>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</si>
  <si>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</si>
  <si>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</si>
  <si>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</si>
  <si>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</si>
  <si>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</si>
  <si>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SARA RODRIGUEZ LOPEZ</t>
  </si>
  <si>
    <t>SERGIO CHORRO ROCOSA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</si>
  <si>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</si>
  <si>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</si>
  <si>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</si>
  <si>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</si>
  <si>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</si>
  <si>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</si>
  <si>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</si>
  <si>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</si>
  <si>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</si>
  <si>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</si>
  <si>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</si>
  <si>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</si>
  <si>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</si>
  <si>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</si>
  <si>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</si>
  <si>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</si>
  <si>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</si>
  <si>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</si>
  <si>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</si>
  <si>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</si>
  <si>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</si>
  <si>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</si>
  <si>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</si>
  <si>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</si>
  <si>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</si>
  <si>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</si>
  <si>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</si>
  <si>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</si>
  <si>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</si>
  <si>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</si>
  <si>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</si>
  <si>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</si>
  <si>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</si>
  <si>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</si>
  <si>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</si>
  <si>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</si>
  <si>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</si>
  <si>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</si>
  <si>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</si>
  <si>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</si>
  <si>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</si>
  <si>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</si>
  <si>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</si>
  <si>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</si>
  <si>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</si>
  <si>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</si>
  <si>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</si>
  <si>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</si>
  <si>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</si>
  <si>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</si>
  <si>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</si>
  <si>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</si>
  <si>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</si>
  <si>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</si>
  <si>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</si>
  <si>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</si>
  <si>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</si>
  <si>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</si>
  <si>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LAURA SALAS SANCHEZ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</si>
  <si>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</si>
  <si>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</si>
  <si>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</si>
  <si>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</si>
  <si>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</si>
  <si>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</si>
  <si>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</si>
  <si>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</si>
  <si>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</si>
  <si>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</si>
  <si>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</si>
  <si>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</si>
  <si>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</si>
  <si>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</si>
  <si>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</si>
  <si>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</si>
  <si>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</si>
  <si>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</si>
  <si>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</si>
  <si>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</si>
  <si>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</si>
  <si>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</si>
  <si>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MARTA ROLDAN JUAN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</si>
  <si>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</si>
  <si>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</si>
  <si>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</si>
  <si>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</si>
  <si>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</si>
  <si>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</si>
  <si>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</si>
  <si>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</si>
  <si>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</si>
  <si>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</si>
  <si>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</si>
  <si>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</si>
  <si>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</si>
  <si>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</si>
  <si>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</si>
  <si>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</si>
  <si>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</si>
  <si>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</si>
  <si>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</si>
  <si>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</si>
  <si>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</si>
  <si>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</si>
  <si>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</si>
  <si>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</si>
  <si>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</si>
  <si>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</si>
  <si>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</si>
  <si>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</si>
  <si>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</si>
  <si>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</si>
  <si>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</si>
  <si>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</si>
  <si>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</si>
  <si>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</si>
  <si>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</si>
  <si>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</si>
  <si>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</si>
  <si>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</si>
  <si>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</si>
  <si>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</si>
  <si>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</si>
  <si>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</si>
  <si>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</si>
  <si>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</si>
  <si>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VLAD IULIAN ZSOLDOS</t>
  </si>
  <si>
    <t>OSCAR MUÑOZ VEGA</t>
  </si>
  <si>
    <t>RAUL VALDIVIA GONZALEZ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</si>
  <si>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</si>
  <si>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</si>
  <si>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</si>
  <si>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</si>
  <si>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</si>
  <si>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</si>
  <si>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</si>
  <si>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</si>
  <si>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</si>
  <si>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</si>
  <si>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</si>
  <si>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</si>
  <si>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</si>
  <si>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</si>
  <si>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</si>
  <si>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</si>
  <si>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</si>
  <si>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</si>
  <si>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</si>
  <si>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MARC VIGIL CEMELI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</si>
  <si>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</si>
  <si>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</si>
  <si>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</si>
  <si>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</si>
  <si>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</si>
  <si>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</si>
  <si>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</si>
  <si>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</si>
  <si>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</si>
  <si>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</si>
  <si>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</si>
  <si>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</si>
  <si>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</si>
  <si>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</si>
  <si>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</si>
  <si>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</si>
  <si>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</si>
  <si>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</si>
  <si>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</si>
  <si>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</si>
  <si>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</si>
  <si>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</si>
  <si>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</si>
  <si>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</si>
  <si>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GUILLEM LUNA CARMONA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</si>
  <si>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</si>
  <si>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</si>
  <si>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</si>
  <si>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</si>
  <si>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</si>
  <si>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</si>
  <si>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</si>
  <si>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</si>
  <si>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</si>
  <si>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</si>
  <si>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NIKO CHAKVETADZE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</si>
  <si>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</si>
  <si>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</si>
  <si>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</si>
  <si>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</si>
  <si>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</si>
  <si>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</si>
  <si>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</si>
  <si>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</si>
  <si>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</si>
  <si>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</si>
  <si>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</si>
  <si>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JALAL BEJJA BELALIA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</si>
  <si>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</si>
  <si>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</si>
  <si>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</si>
  <si>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</si>
  <si>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</si>
  <si>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</si>
  <si>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</si>
  <si>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</si>
  <si>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</si>
  <si>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</si>
  <si>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</si>
  <si>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</si>
  <si>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</si>
  <si>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</si>
  <si>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</si>
  <si>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</si>
  <si>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</si>
  <si>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</si>
  <si>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</si>
  <si>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</si>
  <si>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PEREZ ALONSO</t>
  </si>
  <si>
    <t>FERNANDO JULIO MAGIN PEYROUS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</si>
  <si>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</si>
  <si>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</si>
  <si>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</si>
  <si>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</si>
  <si>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</si>
  <si>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</si>
  <si>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</si>
  <si>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</si>
  <si>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</si>
  <si>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</si>
  <si>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</si>
  <si>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</si>
  <si>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</si>
  <si>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</si>
  <si>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</si>
  <si>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</si>
  <si>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</si>
  <si>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</si>
  <si>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</si>
  <si>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</si>
  <si>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</si>
  <si>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DAVID PEREZ ALACID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</si>
  <si>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</si>
  <si>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</si>
  <si>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</si>
  <si>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</si>
  <si>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</si>
  <si>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</si>
  <si>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</si>
  <si>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</si>
  <si>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</si>
  <si>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</si>
  <si>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</si>
  <si>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</si>
  <si>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</si>
  <si>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</si>
  <si>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</si>
  <si>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</si>
  <si>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</si>
  <si>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</si>
  <si>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</si>
  <si>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</si>
  <si>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</si>
  <si>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</si>
  <si>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</si>
  <si>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</si>
  <si>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</si>
  <si>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</si>
  <si>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</si>
  <si>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</si>
  <si>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</si>
  <si>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</si>
  <si>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</si>
  <si>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</si>
  <si>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</si>
  <si>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</si>
  <si>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</si>
  <si>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</si>
  <si>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</si>
  <si>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</si>
  <si>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</si>
  <si>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</si>
  <si>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</si>
  <si>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</si>
  <si>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</si>
  <si>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</si>
  <si>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</si>
  <si>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</si>
  <si>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</si>
  <si>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</si>
  <si>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</si>
  <si>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</si>
  <si>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</si>
  <si>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</si>
  <si>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</si>
  <si>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</si>
  <si>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</si>
  <si>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</si>
  <si>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</si>
  <si>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</si>
  <si>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</si>
  <si>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</si>
  <si>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</si>
  <si>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</si>
  <si>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</si>
  <si>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</si>
  <si>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</si>
  <si>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</si>
  <si>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</si>
  <si>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</si>
  <si>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</si>
  <si>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</si>
  <si>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</si>
  <si>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</si>
  <si>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</si>
  <si>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</si>
  <si>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</si>
  <si>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</si>
  <si>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</si>
  <si>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</si>
  <si>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</si>
  <si>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</si>
  <si>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</si>
  <si>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</si>
  <si>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</si>
  <si>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</si>
  <si>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</si>
  <si>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</si>
  <si>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</si>
  <si>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</si>
  <si>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</si>
  <si>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</si>
  <si>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</si>
  <si>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</si>
  <si>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</si>
  <si>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</si>
  <si>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</si>
  <si>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</si>
  <si>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</si>
  <si>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</si>
  <si>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</si>
  <si>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</si>
  <si>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</si>
  <si>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</si>
  <si>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</si>
  <si>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</si>
  <si>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</si>
  <si>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</si>
  <si>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IVAN ARAVIT FERRANDO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</si>
  <si>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</si>
  <si>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</si>
  <si>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</si>
  <si>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</si>
  <si>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</si>
  <si>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</si>
  <si>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</si>
  <si>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</si>
  <si>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DANIEL GARCIA ZARAGOZI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</si>
  <si>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</si>
  <si>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</si>
  <si>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</si>
  <si>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</si>
  <si>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</si>
  <si>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</si>
  <si>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</si>
  <si>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</si>
  <si>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</si>
  <si>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</si>
  <si>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</si>
  <si>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</si>
  <si>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</si>
  <si>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</si>
  <si>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</si>
  <si>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</si>
  <si>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</si>
  <si>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</si>
  <si>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</si>
  <si>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</si>
  <si>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</si>
  <si>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</si>
  <si>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</si>
  <si>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</si>
  <si>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</si>
  <si>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</si>
  <si>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CHRISTIAN GALVEZ NIETO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</si>
  <si>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</si>
  <si>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</si>
  <si>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</si>
  <si>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</si>
  <si>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</si>
  <si>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</si>
  <si>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</si>
  <si>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</si>
  <si>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</si>
  <si>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</si>
  <si>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</si>
  <si>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</si>
  <si>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</si>
  <si>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</si>
  <si>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</si>
  <si>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</si>
  <si>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</si>
  <si>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</si>
  <si>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</si>
  <si>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</si>
  <si>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</si>
  <si>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</si>
  <si>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</si>
  <si>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</si>
  <si>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</si>
  <si>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</si>
  <si>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</si>
  <si>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</si>
  <si>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</si>
  <si>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</si>
  <si>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</si>
  <si>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</si>
  <si>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</si>
  <si>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</si>
  <si>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</si>
  <si>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</si>
  <si>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</si>
  <si>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</si>
  <si>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</si>
  <si>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</si>
  <si>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</si>
  <si>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</si>
  <si>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</si>
  <si>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</si>
  <si>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</si>
  <si>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</si>
  <si>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</si>
  <si>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</si>
  <si>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</si>
  <si>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</si>
  <si>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</si>
  <si>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</si>
  <si>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</si>
  <si>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</si>
  <si>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</si>
  <si>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</si>
  <si>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</si>
  <si>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</si>
  <si>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</si>
  <si>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</si>
  <si>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</si>
  <si>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</si>
  <si>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</si>
  <si>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</si>
  <si>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</si>
  <si>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</si>
  <si>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</si>
  <si>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</si>
  <si>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</si>
  <si>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</si>
  <si>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</si>
  <si>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</si>
  <si>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ALBERTO RIVERA GARCIA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</si>
  <si>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</si>
  <si>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</si>
  <si>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</si>
  <si>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</si>
  <si>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</si>
  <si>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</si>
  <si>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</si>
  <si>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</si>
  <si>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</si>
  <si>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</si>
  <si>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</si>
  <si>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</si>
  <si>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</si>
  <si>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</si>
  <si>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</si>
  <si>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</si>
  <si>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</si>
  <si>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</si>
  <si>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</si>
  <si>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</si>
  <si>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</si>
  <si>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</si>
  <si>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</si>
  <si>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</si>
  <si>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</si>
  <si>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</si>
  <si>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</si>
  <si>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</si>
  <si>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</si>
  <si>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</si>
  <si>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</si>
  <si>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</si>
  <si>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</si>
  <si>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</si>
  <si>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</si>
  <si>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</si>
  <si>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</si>
  <si>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</si>
  <si>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</si>
  <si>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</si>
  <si>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</si>
  <si>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</si>
  <si>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</si>
  <si>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</si>
  <si>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</si>
  <si>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</si>
  <si>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</si>
  <si>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</si>
  <si>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</si>
  <si>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</si>
  <si>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</si>
  <si>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</si>
  <si>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</si>
  <si>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</si>
  <si>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</si>
  <si>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</si>
  <si>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</si>
  <si>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</si>
  <si>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</si>
  <si>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</si>
  <si>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</si>
  <si>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</si>
  <si>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</si>
  <si>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ANGELA REMENTERIA RODRIGUEZ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</si>
  <si>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</si>
  <si>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</si>
  <si>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</si>
  <si>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</si>
  <si>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</si>
  <si>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</si>
  <si>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</si>
  <si>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</si>
  <si>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</si>
  <si>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</si>
  <si>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</si>
  <si>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</si>
  <si>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</si>
  <si>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</si>
  <si>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</si>
  <si>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</si>
  <si>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</si>
  <si>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</si>
  <si>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</si>
  <si>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</si>
  <si>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</si>
  <si>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</si>
  <si>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</si>
  <si>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</si>
  <si>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</si>
  <si>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</si>
  <si>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</si>
  <si>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</si>
  <si>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IZAN MARTIN GARCIA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</si>
  <si>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</si>
  <si>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</si>
  <si>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</si>
  <si>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</si>
  <si>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</si>
  <si>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</si>
  <si>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</si>
  <si>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</si>
  <si>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</si>
  <si>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</si>
  <si>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</si>
  <si>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</si>
  <si>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</si>
  <si>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</si>
  <si>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</si>
  <si>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</si>
  <si>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</si>
  <si>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</si>
  <si>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</si>
  <si>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</si>
  <si>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</si>
  <si>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</si>
  <si>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</si>
  <si>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</si>
  <si>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</si>
  <si>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</si>
  <si>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</si>
  <si>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</si>
  <si>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</si>
  <si>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</si>
  <si>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</si>
  <si>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</si>
  <si>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</si>
  <si>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</si>
  <si>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</si>
  <si>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</si>
  <si>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</si>
  <si>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</si>
  <si>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</si>
  <si>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</si>
  <si>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</si>
  <si>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</si>
  <si>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</si>
  <si>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</si>
  <si>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</si>
  <si>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</si>
  <si>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</si>
  <si>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</si>
  <si>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</si>
  <si>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</si>
  <si>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</si>
  <si>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</si>
  <si>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</si>
  <si>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</si>
  <si>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</si>
  <si>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</si>
  <si>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</si>
  <si>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</si>
  <si>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</si>
  <si>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</si>
  <si>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</si>
  <si>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</si>
  <si>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</si>
  <si>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</si>
  <si>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</si>
  <si>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</si>
  <si>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</si>
  <si>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</si>
  <si>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</si>
  <si>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</si>
  <si>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</si>
  <si>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</si>
  <si>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</si>
  <si>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</si>
  <si>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</si>
  <si>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</si>
  <si>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</si>
  <si>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</si>
  <si>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</si>
  <si>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</si>
  <si>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</si>
  <si>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</si>
  <si>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</si>
  <si>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</si>
  <si>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</si>
  <si>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</si>
  <si>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</si>
  <si>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</si>
  <si>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</si>
  <si>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</si>
  <si>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</si>
  <si>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</si>
  <si>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</si>
  <si>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</si>
  <si>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</si>
  <si>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</si>
  <si>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</si>
  <si>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</si>
  <si>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</si>
  <si>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</si>
  <si>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</si>
  <si>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</si>
  <si>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</si>
  <si>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</si>
  <si>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</si>
  <si>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</si>
  <si>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</si>
  <si>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</si>
  <si>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</si>
  <si>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</si>
  <si>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</si>
  <si>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</si>
  <si>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KEVIN VIDAL RIVERA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</si>
  <si>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</si>
  <si>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</si>
  <si>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</si>
  <si>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</si>
  <si>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</si>
  <si>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</si>
  <si>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</si>
  <si>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</si>
  <si>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</si>
  <si>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</si>
  <si>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</si>
  <si>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</si>
  <si>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</si>
  <si>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</si>
  <si>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</si>
  <si>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</si>
  <si>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</si>
  <si>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</si>
  <si>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</si>
  <si>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</si>
  <si>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</si>
  <si>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</si>
  <si>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</si>
  <si>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</si>
  <si>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</si>
  <si>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</si>
  <si>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</si>
  <si>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</si>
  <si>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</si>
  <si>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</si>
  <si>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</si>
  <si>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</si>
  <si>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</si>
  <si>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</si>
  <si>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</si>
  <si>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</si>
  <si>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</si>
  <si>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</si>
  <si>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</si>
  <si>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</si>
  <si>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</si>
  <si>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</si>
  <si>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</si>
  <si>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</si>
  <si>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</si>
  <si>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</si>
  <si>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</si>
  <si>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VICTOR DIAZ FERNANDEZ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</si>
  <si>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</si>
  <si>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</si>
  <si>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</si>
  <si>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</si>
  <si>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</si>
  <si>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</si>
  <si>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</si>
  <si>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</si>
  <si>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</si>
  <si>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</si>
  <si>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</si>
  <si>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</si>
  <si>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</si>
  <si>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</si>
  <si>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</si>
  <si>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</si>
  <si>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</si>
  <si>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</si>
  <si>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</si>
  <si>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</si>
  <si>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</si>
  <si>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</si>
  <si>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</si>
  <si>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</si>
  <si>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</si>
  <si>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</si>
  <si>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</si>
  <si>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</si>
  <si>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</si>
  <si>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</si>
  <si>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</si>
  <si>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</si>
  <si>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</si>
  <si>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</si>
  <si>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</si>
  <si>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</si>
  <si>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</si>
  <si>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</si>
  <si>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</si>
  <si>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</si>
  <si>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</si>
  <si>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</si>
  <si>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</si>
  <si>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</si>
  <si>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</si>
  <si>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</si>
  <si>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</si>
  <si>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</si>
  <si>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</si>
  <si>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</si>
  <si>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JESUS MORENO MOLINA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</si>
  <si>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</si>
  <si>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</si>
  <si>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</si>
  <si>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</si>
  <si>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</si>
  <si>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</si>
  <si>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</si>
  <si>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</si>
  <si>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</si>
  <si>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</si>
  <si>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</si>
  <si>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</si>
  <si>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MARIA DE LA SIERRA CRIADO LOPEZ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</si>
  <si>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</si>
  <si>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</si>
  <si>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</si>
  <si>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</si>
  <si>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</si>
  <si>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</si>
  <si>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</si>
  <si>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</si>
  <si>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</si>
  <si>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</si>
  <si>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</si>
  <si>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</si>
  <si>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</si>
  <si>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</si>
  <si>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</si>
  <si>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</si>
  <si>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</si>
  <si>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</si>
  <si>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</si>
  <si>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</si>
  <si>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</si>
  <si>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</si>
  <si>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</si>
  <si>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</si>
  <si>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</si>
  <si>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</si>
  <si>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</si>
  <si>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</si>
  <si>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</si>
  <si>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</si>
  <si>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</si>
  <si>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</si>
  <si>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</si>
  <si>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</si>
  <si>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</si>
  <si>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</si>
  <si>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</si>
  <si>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</si>
  <si>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</si>
  <si>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</si>
  <si>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</si>
  <si>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</si>
  <si>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</si>
  <si>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</si>
  <si>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</si>
  <si>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</si>
  <si>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</si>
  <si>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</si>
  <si>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</si>
  <si>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</si>
  <si>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</si>
  <si>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</si>
  <si>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</si>
  <si>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</si>
  <si>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</si>
  <si>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</si>
  <si>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</si>
  <si>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</si>
  <si>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</si>
  <si>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</si>
  <si>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</si>
  <si>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</si>
  <si>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</si>
  <si>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</si>
  <si>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</si>
  <si>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</si>
  <si>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</si>
  <si>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</si>
  <si>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</si>
  <si>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</si>
  <si>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</si>
  <si>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</si>
  <si>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</si>
  <si>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</si>
  <si>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</si>
  <si>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</si>
  <si>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</si>
  <si>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</si>
  <si>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</si>
  <si>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</si>
  <si>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JOSE BOLADO DEL VANDO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</si>
  <si>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</si>
  <si>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</si>
  <si>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</si>
  <si>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</si>
  <si>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</si>
  <si>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</si>
  <si>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PABLO SERRANO TOYOS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</si>
  <si>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</si>
  <si>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</si>
  <si>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</si>
  <si>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</si>
  <si>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</si>
  <si>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</si>
  <si>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</si>
  <si>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</si>
  <si>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</si>
  <si>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</si>
  <si>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</si>
  <si>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</si>
  <si>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</si>
  <si>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</si>
  <si>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</si>
  <si>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RAFAEL DIAZ ZABALA</t>
  </si>
  <si>
    <t>DAVID MONTERO DOMINGUEZ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</si>
  <si>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</si>
  <si>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</si>
  <si>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</si>
  <si>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</si>
  <si>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</si>
  <si>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</si>
  <si>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</si>
  <si>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</si>
  <si>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</si>
  <si>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</si>
  <si>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</si>
  <si>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</si>
  <si>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</si>
  <si>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</si>
  <si>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</si>
  <si>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</si>
  <si>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</si>
  <si>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</si>
  <si>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</si>
  <si>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</si>
  <si>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</si>
  <si>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</si>
  <si>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</si>
  <si>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</si>
  <si>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</si>
  <si>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</si>
  <si>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</si>
  <si>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</si>
  <si>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</si>
  <si>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</si>
  <si>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</si>
  <si>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</si>
  <si>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</si>
  <si>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</si>
  <si>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</si>
  <si>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</si>
  <si>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</si>
  <si>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</si>
  <si>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</si>
  <si>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</si>
  <si>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</si>
  <si>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</si>
  <si>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</si>
  <si>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</si>
  <si>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</si>
  <si>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</si>
  <si>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</si>
  <si>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</si>
  <si>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</si>
  <si>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</si>
  <si>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</si>
  <si>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</si>
  <si>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</si>
  <si>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</si>
  <si>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</si>
  <si>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</si>
  <si>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</si>
  <si>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</si>
  <si>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</si>
  <si>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</si>
  <si>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</si>
  <si>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</si>
  <si>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</si>
  <si>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</si>
  <si>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</si>
  <si>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</si>
  <si>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</si>
  <si>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</si>
  <si>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</si>
  <si>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</si>
  <si>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</si>
  <si>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</si>
  <si>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</si>
  <si>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</si>
  <si>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</si>
  <si>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</si>
  <si>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</si>
  <si>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</si>
  <si>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</si>
  <si>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</si>
  <si>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</si>
  <si>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</si>
  <si>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</si>
  <si>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</si>
  <si>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</si>
  <si>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</si>
  <si>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</si>
  <si>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</si>
  <si>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</si>
  <si>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</si>
  <si>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</si>
  <si>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</si>
  <si>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</si>
  <si>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</si>
  <si>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</si>
  <si>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</si>
  <si>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</si>
  <si>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</si>
  <si>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</si>
  <si>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</si>
  <si>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</si>
  <si>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</si>
  <si>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</si>
  <si>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</si>
  <si>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</si>
  <si>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</si>
  <si>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</si>
  <si>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</si>
  <si>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</si>
  <si>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</si>
  <si>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</si>
  <si>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</si>
  <si>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</si>
  <si>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</si>
  <si>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</si>
  <si>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</si>
  <si>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</si>
  <si>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</si>
  <si>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</si>
  <si>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</si>
  <si>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</si>
  <si>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</si>
  <si>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</si>
  <si>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</si>
  <si>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</si>
  <si>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</si>
  <si>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JOEL RIVES NAVARRETE</t>
  </si>
  <si>
    <t>ANTONIO MARTINEZ GARCIA</t>
  </si>
  <si>
    <t>PEDRO LOPEZ LOPEZ</t>
  </si>
  <si>
    <t>JOSE JAVIER GABALDON GARCIA</t>
  </si>
  <si>
    <t>JOSE LUIS GARCIA MOROTE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</si>
  <si>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</si>
  <si>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</si>
  <si>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</si>
  <si>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</si>
  <si>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</si>
  <si>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</si>
  <si>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</si>
  <si>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</si>
  <si>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</si>
  <si>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</si>
  <si>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</si>
  <si>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</si>
  <si>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</si>
  <si>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</si>
  <si>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</si>
  <si>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</si>
  <si>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</si>
  <si>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</si>
  <si>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</si>
  <si>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</si>
  <si>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</si>
  <si>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</si>
  <si>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</si>
  <si>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</si>
  <si>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</si>
  <si>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</si>
  <si>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</si>
  <si>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</si>
  <si>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</si>
  <si>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</si>
  <si>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</si>
  <si>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</si>
  <si>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</si>
  <si>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</si>
  <si>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</si>
  <si>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</si>
  <si>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</si>
  <si>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</si>
  <si>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</si>
  <si>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</si>
  <si>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</si>
  <si>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</si>
  <si>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</si>
  <si>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</si>
  <si>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</si>
  <si>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</si>
  <si>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</si>
  <si>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</si>
  <si>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</si>
  <si>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</si>
  <si>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</si>
  <si>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</si>
  <si>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</si>
  <si>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</si>
  <si>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</si>
  <si>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</si>
  <si>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</si>
  <si>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</si>
  <si>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</si>
  <si>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</si>
  <si>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</si>
  <si>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</si>
  <si>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</si>
  <si>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</si>
  <si>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</si>
  <si>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</si>
  <si>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</si>
  <si>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MAXIMILIANO LUCAS CORDOBA BERTONE</t>
  </si>
  <si>
    <t>ADRIAN BAENA ALCOLEA</t>
  </si>
  <si>
    <t>GABRIEL BESTARD NOGUERA</t>
  </si>
  <si>
    <t>52314</t>
  </si>
  <si>
    <t>FRANCISCO JAVIER GUISASOLA LAZARO</t>
  </si>
  <si>
    <t>ANTONIO HERREROS CUESTA</t>
  </si>
  <si>
    <t>JOSE MANUEL BORRAS SAN LEON</t>
  </si>
  <si>
    <t>ANTONIO QUINTANA MASCARO</t>
  </si>
  <si>
    <t>RAFAEL SALAR LLOMPART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</si>
  <si>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</si>
  <si>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</si>
  <si>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</si>
  <si>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</si>
  <si>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</si>
  <si>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</si>
  <si>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</si>
  <si>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</si>
  <si>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</si>
  <si>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</si>
  <si>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</si>
  <si>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</si>
  <si>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</si>
  <si>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</si>
  <si>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</si>
  <si>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</si>
  <si>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</si>
  <si>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</si>
  <si>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</si>
  <si>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</si>
  <si>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</si>
  <si>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</si>
  <si>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</si>
  <si>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</si>
  <si>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</si>
  <si>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</si>
  <si>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</si>
  <si>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</si>
  <si>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</si>
  <si>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</si>
  <si>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</si>
  <si>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</si>
  <si>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</si>
  <si>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</si>
  <si>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</si>
  <si>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</si>
  <si>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</si>
  <si>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</si>
  <si>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</si>
  <si>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</si>
  <si>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</si>
  <si>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</si>
  <si>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</si>
  <si>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</si>
  <si>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</si>
  <si>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</si>
  <si>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</si>
  <si>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</si>
  <si>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</si>
  <si>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</si>
  <si>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</si>
  <si>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NATIVIDAD CORPAS MORA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</si>
  <si>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</si>
  <si>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</si>
  <si>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</si>
  <si>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</si>
  <si>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</si>
  <si>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</si>
  <si>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</si>
  <si>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</si>
  <si>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</si>
  <si>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</si>
  <si>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</si>
  <si>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</si>
  <si>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</si>
  <si>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</si>
  <si>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</si>
  <si>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</si>
  <si>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</si>
  <si>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</si>
  <si>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</si>
  <si>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</si>
  <si>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</si>
  <si>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ACTUALIZAR CIERRE JUNIO</t>
  </si>
  <si>
    <t>K1</t>
  </si>
  <si>
    <t>Compr.</t>
  </si>
  <si>
    <t>DANIEL FERNANDEZ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</si>
</sst>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24" fillId="12" borderId="21" xfId="0" applyNumberFormat="1" applyFont="1" applyFill="1" applyBorder="1" applyAlignment="1">
      <alignment horizontal="left"/>
    </xf>
    <xf numFmtId="1" fontId="25" fillId="12" borderId="21" xfId="0" applyNumberFormat="1" applyFont="1" applyFill="1" applyBorder="1" applyAlignment="1">
      <alignment horizontal="right"/>
    </xf>
    <xf numFmtId="49" fontId="25" fillId="12" borderId="21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0" fontId="0" fillId="0" borderId="0" xfId="0" quotePrefix="1"/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Gráfico!$D$4</c:f>
              <c:numCache>
                <c:formatCode>#,##0</c:formatCode>
                <c:ptCount val="1"/>
                <c:pt idx="0">
                  <c:v>253917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Gráfico!$D$5</c:f>
              <c:numCache>
                <c:formatCode>#,##0</c:formatCode>
                <c:ptCount val="1"/>
                <c:pt idx="0">
                  <c:v>176191.30000000002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Gráfico!$D$3</c:f>
              <c:strCache>
                <c:ptCount val="1"/>
                <c:pt idx="0">
                  <c:v>9:00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Gráfico!$D$6</c:f>
              <c:numCache>
                <c:formatCode>#,##0</c:formatCode>
                <c:ptCount val="1"/>
                <c:pt idx="0">
                  <c:v>199392.16999999998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152401</xdr:rowOff>
    </xdr:from>
    <xdr:to>
      <xdr:col>12</xdr:col>
      <xdr:colOff>741754</xdr:colOff>
      <xdr:row>15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4D85A-913E-4E50-B31E-30573CA2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990601"/>
          <a:ext cx="1463749" cy="2933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142874</xdr:rowOff>
    </xdr:from>
    <xdr:to>
      <xdr:col>10</xdr:col>
      <xdr:colOff>638175</xdr:colOff>
      <xdr:row>15</xdr:row>
      <xdr:rowOff>190055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F2081-CD66-46AB-ADD3-884D5225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142874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</xdr:row>
      <xdr:rowOff>28575</xdr:rowOff>
    </xdr:from>
    <xdr:to>
      <xdr:col>12</xdr:col>
      <xdr:colOff>624840</xdr:colOff>
      <xdr:row>20</xdr:row>
      <xdr:rowOff>54801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7D60D-8C87-41D9-BE58-8C44215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11144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1000125</xdr:rowOff>
    </xdr:from>
    <xdr:to>
      <xdr:col>10</xdr:col>
      <xdr:colOff>590550</xdr:colOff>
      <xdr:row>20</xdr:row>
      <xdr:rowOff>85281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884ACC-D5C3-4905-BEE3-BD2C432C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0001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0</xdr:row>
      <xdr:rowOff>682625</xdr:rowOff>
    </xdr:from>
    <xdr:to>
      <xdr:col>7</xdr:col>
      <xdr:colOff>650875</xdr:colOff>
      <xdr:row>10</xdr:row>
      <xdr:rowOff>4641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14960-0A5C-4033-927F-07DF59C1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8" y="682625"/>
          <a:ext cx="1095375" cy="21953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2</xdr:row>
      <xdr:rowOff>8660</xdr:rowOff>
    </xdr:from>
    <xdr:to>
      <xdr:col>7</xdr:col>
      <xdr:colOff>719968</xdr:colOff>
      <xdr:row>16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7CAA3-0464-45AD-9BA3-808A6509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0796" y="1065069"/>
          <a:ext cx="1447331" cy="2900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666750</xdr:colOff>
      <xdr:row>17</xdr:row>
      <xdr:rowOff>132906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6878E-8767-49AD-8465-38EC4C20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0477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sa\Downloads\RED%20DE%20VENTAS%2020240627.xlsx" TargetMode="External"/><Relationship Id="rId1" Type="http://schemas.openxmlformats.org/officeDocument/2006/relationships/externalLinkPath" Target="file:///C:\Users\danielsa\Downloads\RED%20DE%20VENTAS%202024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DE VENTAS "/>
      <sheetName val="Job Catalogue"/>
    </sheetNames>
    <sheetDataSet>
      <sheetData sheetId="0">
        <row r="1">
          <cell r="A1" t="str">
            <v>Vdor</v>
          </cell>
          <cell r="B1" t="str">
            <v>Nombre</v>
          </cell>
        </row>
        <row r="2">
          <cell r="A2">
            <v>32800</v>
          </cell>
          <cell r="B2" t="str">
            <v>SERGIO SAENZ (DM)</v>
          </cell>
        </row>
        <row r="3">
          <cell r="A3">
            <v>351</v>
          </cell>
          <cell r="B3" t="str">
            <v>JUAN CARLOS VAZQUEZ GONZALEZ</v>
          </cell>
        </row>
        <row r="4">
          <cell r="A4">
            <v>324</v>
          </cell>
          <cell r="B4" t="str">
            <v>DANIEL ESPERANZA CLAUDIO</v>
          </cell>
        </row>
        <row r="5">
          <cell r="A5">
            <v>265</v>
          </cell>
          <cell r="B5" t="str">
            <v>JORGE LOPEZ LOPEZ</v>
          </cell>
        </row>
        <row r="6">
          <cell r="A6">
            <v>380</v>
          </cell>
          <cell r="B6" t="str">
            <v>FERNANDO LEMA LOPEZ</v>
          </cell>
        </row>
        <row r="7">
          <cell r="A7">
            <v>5055</v>
          </cell>
          <cell r="B7" t="str">
            <v>JUAN IGNACIO CAMBON MARIÑO</v>
          </cell>
        </row>
        <row r="8">
          <cell r="A8">
            <v>5807</v>
          </cell>
          <cell r="B8" t="str">
            <v>JOSE SANTOS FERNANDEZ VAZQUEZ</v>
          </cell>
        </row>
        <row r="9">
          <cell r="A9">
            <v>42445</v>
          </cell>
          <cell r="B9" t="str">
            <v>ADRIAN RODRIGUEZ BECERRA</v>
          </cell>
        </row>
        <row r="10">
          <cell r="A10">
            <v>52388</v>
          </cell>
          <cell r="B10" t="str">
            <v>ALEJANDRO RUIBAL QUINTELA</v>
          </cell>
        </row>
        <row r="11">
          <cell r="A11">
            <v>53560</v>
          </cell>
          <cell r="B11" t="str">
            <v>BRUNO MARTINS PATIÑO</v>
          </cell>
        </row>
        <row r="12">
          <cell r="A12">
            <v>58297</v>
          </cell>
          <cell r="B12" t="str">
            <v>FRANCISCO JOSE GARCIA GARCIA</v>
          </cell>
        </row>
        <row r="13">
          <cell r="A13">
            <v>9540</v>
          </cell>
          <cell r="B13" t="str">
            <v>PABLO ARIAS REY</v>
          </cell>
        </row>
        <row r="14">
          <cell r="A14">
            <v>33003</v>
          </cell>
          <cell r="B14" t="str">
            <v>PEDRO NEGRAL PAREDES</v>
          </cell>
        </row>
        <row r="15">
          <cell r="A15">
            <v>52356</v>
          </cell>
          <cell r="B15" t="str">
            <v>BRAIS DE CASTRO PARDO</v>
          </cell>
        </row>
        <row r="16">
          <cell r="A16">
            <v>53386</v>
          </cell>
          <cell r="B16" t="str">
            <v>ANTIA DIAZ DIAZ</v>
          </cell>
        </row>
        <row r="17">
          <cell r="A17">
            <v>47</v>
          </cell>
          <cell r="B17" t="str">
            <v>Varios 51 Grupo 1</v>
          </cell>
        </row>
        <row r="18">
          <cell r="A18">
            <v>58047</v>
          </cell>
          <cell r="B18" t="str">
            <v>Varios 51 Grupo 1 K3</v>
          </cell>
        </row>
        <row r="19">
          <cell r="A19">
            <v>4657</v>
          </cell>
          <cell r="B19" t="str">
            <v>JOSE FRANCISCO DIZ LOPEZ</v>
          </cell>
        </row>
        <row r="20">
          <cell r="A20">
            <v>1844</v>
          </cell>
          <cell r="B20" t="str">
            <v>MIGUEL ANGEL REIS RODRIGUEZ</v>
          </cell>
        </row>
        <row r="21">
          <cell r="A21">
            <v>20044</v>
          </cell>
          <cell r="B21" t="str">
            <v>MIGUEL ANGEL FERNANDEZ GAVILANES</v>
          </cell>
        </row>
        <row r="22">
          <cell r="A22">
            <v>40269</v>
          </cell>
          <cell r="B22" t="str">
            <v>BENITO PEREZ CABIDO</v>
          </cell>
        </row>
        <row r="23">
          <cell r="A23">
            <v>40331</v>
          </cell>
          <cell r="B23" t="str">
            <v>MARCOS CASTRO RODRIGUEZ</v>
          </cell>
        </row>
        <row r="24">
          <cell r="A24">
            <v>42396</v>
          </cell>
          <cell r="B24" t="str">
            <v>IVAN LOPEZ RODRIGUEZ</v>
          </cell>
        </row>
        <row r="25">
          <cell r="A25">
            <v>40322</v>
          </cell>
          <cell r="B25" t="str">
            <v>JAVIER VAZQUEZ ARAUJO</v>
          </cell>
        </row>
        <row r="26">
          <cell r="A26">
            <v>45000</v>
          </cell>
          <cell r="B26" t="str">
            <v>PAULA ARDA MALLO</v>
          </cell>
        </row>
        <row r="27">
          <cell r="A27">
            <v>52369</v>
          </cell>
          <cell r="B27" t="str">
            <v>ALESANDER CARBALLO FRANCO</v>
          </cell>
        </row>
        <row r="28">
          <cell r="A28">
            <v>52632</v>
          </cell>
          <cell r="B28" t="str">
            <v>JOAQUIN RODIÑO PEREZ</v>
          </cell>
        </row>
        <row r="29">
          <cell r="A29">
            <v>52633</v>
          </cell>
          <cell r="B29" t="str">
            <v>AMADO ALONSO ALONSO</v>
          </cell>
        </row>
        <row r="30">
          <cell r="A30">
            <v>4006</v>
          </cell>
          <cell r="B30" t="str">
            <v>Varios 51 Grupo 10</v>
          </cell>
        </row>
        <row r="31">
          <cell r="A31">
            <v>10721</v>
          </cell>
          <cell r="B31" t="str">
            <v>SERGIO POUSO RODRIGUEZ</v>
          </cell>
        </row>
        <row r="32">
          <cell r="A32">
            <v>1214</v>
          </cell>
          <cell r="B32" t="str">
            <v>ANDRES MENDEZ GOMEZ</v>
          </cell>
        </row>
        <row r="33">
          <cell r="A33">
            <v>58136</v>
          </cell>
          <cell r="B33" t="str">
            <v>ENRIQUE RODRIGUEZ ALEJOS</v>
          </cell>
        </row>
        <row r="34">
          <cell r="A34">
            <v>5799</v>
          </cell>
          <cell r="B34" t="str">
            <v>ELADIO RAMOS RODRIGUEZ</v>
          </cell>
        </row>
        <row r="35">
          <cell r="A35">
            <v>335</v>
          </cell>
          <cell r="B35" t="str">
            <v>NESTOR FERNANDEZ REGUEIRO</v>
          </cell>
        </row>
        <row r="36">
          <cell r="A36">
            <v>352</v>
          </cell>
          <cell r="B36" t="str">
            <v>ANGEL MANUEL GONZALEZ ALONSO</v>
          </cell>
        </row>
        <row r="37">
          <cell r="A37">
            <v>354</v>
          </cell>
          <cell r="B37" t="str">
            <v>DAVID MENDEZ MONTERO</v>
          </cell>
        </row>
        <row r="38">
          <cell r="A38">
            <v>1036</v>
          </cell>
          <cell r="B38" t="str">
            <v>JAVIER BERMUDEZ ALVAREZ</v>
          </cell>
        </row>
        <row r="39">
          <cell r="A39">
            <v>5463</v>
          </cell>
          <cell r="B39" t="str">
            <v>JUAN CARLOS CHAN BLANCO</v>
          </cell>
        </row>
        <row r="40">
          <cell r="A40">
            <v>10692</v>
          </cell>
          <cell r="B40" t="str">
            <v>JESUS CASTRO PEDREIRA</v>
          </cell>
        </row>
        <row r="41">
          <cell r="A41">
            <v>42369</v>
          </cell>
          <cell r="B41" t="str">
            <v>DAVID PEREZ VILLAR</v>
          </cell>
        </row>
        <row r="42">
          <cell r="A42">
            <v>53347</v>
          </cell>
          <cell r="B42" t="str">
            <v>JOSE EMILIO ACUÑA CALDAS</v>
          </cell>
        </row>
        <row r="43">
          <cell r="A43">
            <v>1411</v>
          </cell>
          <cell r="B43" t="str">
            <v>Varios 51 Grupo 11</v>
          </cell>
        </row>
        <row r="44">
          <cell r="A44">
            <v>58411</v>
          </cell>
          <cell r="B44" t="str">
            <v>Varios 51 Grupo 11 K3</v>
          </cell>
        </row>
        <row r="45">
          <cell r="A45">
            <v>6776</v>
          </cell>
          <cell r="B45" t="str">
            <v>JAVIER ARIAS MIRAGAYA</v>
          </cell>
        </row>
        <row r="46">
          <cell r="A46">
            <v>1038</v>
          </cell>
          <cell r="B46" t="str">
            <v>DOMINGO MAGARIÑO CANOSA</v>
          </cell>
        </row>
        <row r="47">
          <cell r="A47">
            <v>1823</v>
          </cell>
          <cell r="B47" t="str">
            <v>ENRIQUE VILA DIAZ</v>
          </cell>
        </row>
        <row r="48">
          <cell r="A48">
            <v>1825</v>
          </cell>
          <cell r="B48" t="str">
            <v>FERNANDO VIDAL BONO</v>
          </cell>
        </row>
        <row r="49">
          <cell r="A49">
            <v>7677</v>
          </cell>
          <cell r="B49" t="str">
            <v>ALVARO SUAREZ IGLESIAS</v>
          </cell>
        </row>
        <row r="50">
          <cell r="A50">
            <v>24065</v>
          </cell>
          <cell r="B50" t="str">
            <v>BENITO ANTONIO MISER GUIZAN</v>
          </cell>
        </row>
        <row r="51">
          <cell r="A51">
            <v>45075</v>
          </cell>
          <cell r="B51" t="str">
            <v>LUIS ALBERTO BARRIOS MOTTA</v>
          </cell>
        </row>
        <row r="52">
          <cell r="A52">
            <v>53851</v>
          </cell>
          <cell r="B52" t="str">
            <v>IAGO FERNANDEZ DEL RIO</v>
          </cell>
        </row>
        <row r="53">
          <cell r="A53">
            <v>857</v>
          </cell>
          <cell r="B53" t="str">
            <v>JOSE FRANCISCO LOUZAO REBOLO</v>
          </cell>
        </row>
        <row r="54">
          <cell r="A54">
            <v>1247</v>
          </cell>
          <cell r="B54" t="str">
            <v>JORGE MARTIN RODRIGUEZ PROL</v>
          </cell>
        </row>
        <row r="55">
          <cell r="A55">
            <v>6513</v>
          </cell>
          <cell r="B55" t="str">
            <v>PABLO POUSA VAZQUEZ</v>
          </cell>
        </row>
        <row r="56">
          <cell r="A56">
            <v>9967</v>
          </cell>
          <cell r="B56" t="str">
            <v>JAVIER RODRIGUEZ RUBIO</v>
          </cell>
        </row>
        <row r="57">
          <cell r="A57">
            <v>53256</v>
          </cell>
          <cell r="B57" t="str">
            <v>MARTIN ABAL BARROS</v>
          </cell>
        </row>
        <row r="58">
          <cell r="A58">
            <v>27310</v>
          </cell>
          <cell r="B58" t="str">
            <v>Varios 51 Grupo 12 K3</v>
          </cell>
        </row>
        <row r="59">
          <cell r="A59">
            <v>728</v>
          </cell>
          <cell r="B59" t="str">
            <v>ARTURO GARCIA BECERRA</v>
          </cell>
        </row>
        <row r="60">
          <cell r="A60">
            <v>52154</v>
          </cell>
          <cell r="B60" t="str">
            <v>ALBERTO VELO VIDAL</v>
          </cell>
        </row>
        <row r="61">
          <cell r="A61">
            <v>58118</v>
          </cell>
          <cell r="B61" t="str">
            <v>FRANCISCO JAVIER GARCIA SISO</v>
          </cell>
        </row>
        <row r="62">
          <cell r="A62">
            <v>55270</v>
          </cell>
          <cell r="B62" t="str">
            <v>ANGEL ALVARIÑO VILLARES</v>
          </cell>
        </row>
        <row r="63">
          <cell r="A63">
            <v>52376</v>
          </cell>
          <cell r="B63" t="str">
            <v>ANTONIO GOMEZ DOMINGUEZ</v>
          </cell>
        </row>
        <row r="64">
          <cell r="A64">
            <v>53485</v>
          </cell>
          <cell r="B64" t="str">
            <v>MIGUEL ANGEL DIAZ FRANCO</v>
          </cell>
        </row>
        <row r="65">
          <cell r="A65">
            <v>53698</v>
          </cell>
          <cell r="B65" t="str">
            <v>JOSE CASABELLA PEREZ</v>
          </cell>
        </row>
        <row r="66">
          <cell r="A66">
            <v>52411</v>
          </cell>
          <cell r="B66" t="str">
            <v>DAVID DIZ DIAZ</v>
          </cell>
        </row>
        <row r="67">
          <cell r="A67">
            <v>58119</v>
          </cell>
          <cell r="B67" t="str">
            <v>DANIEL GONZALEZ BARREIRA</v>
          </cell>
        </row>
        <row r="68">
          <cell r="A68">
            <v>58097</v>
          </cell>
          <cell r="B68" t="str">
            <v>Varios 51 Grupo 13</v>
          </cell>
        </row>
        <row r="69">
          <cell r="A69">
            <v>1584</v>
          </cell>
          <cell r="B69" t="str">
            <v>RODRIGO RODO RODRIGUEZ</v>
          </cell>
        </row>
        <row r="70">
          <cell r="A70">
            <v>5198</v>
          </cell>
          <cell r="B70" t="str">
            <v>EDMUNDO FERNANDEZ REGAL</v>
          </cell>
        </row>
        <row r="71">
          <cell r="A71">
            <v>5255</v>
          </cell>
          <cell r="B71" t="str">
            <v>JOSE MANUEL UZAL MIRAMONTES</v>
          </cell>
        </row>
        <row r="72">
          <cell r="A72">
            <v>52612</v>
          </cell>
          <cell r="B72" t="str">
            <v>DIEGO GULDRIS VAZQUEZ</v>
          </cell>
        </row>
        <row r="73">
          <cell r="A73">
            <v>326</v>
          </cell>
          <cell r="B73" t="str">
            <v>ROBERTO VAZQUEZ CASTRO</v>
          </cell>
        </row>
        <row r="74">
          <cell r="A74">
            <v>52017</v>
          </cell>
          <cell r="B74" t="str">
            <v>JACOBO DIAZ FERNANDEZ</v>
          </cell>
        </row>
        <row r="75">
          <cell r="A75">
            <v>53683</v>
          </cell>
          <cell r="B75" t="str">
            <v>JORGE AREAN VAZQUEZ</v>
          </cell>
        </row>
        <row r="76">
          <cell r="A76">
            <v>53700</v>
          </cell>
          <cell r="B76" t="str">
            <v>IAGO RODRIGUEZ MIGUEZ</v>
          </cell>
        </row>
        <row r="77">
          <cell r="A77">
            <v>50272</v>
          </cell>
          <cell r="B77" t="str">
            <v>PABLO PICALLO GONZALEZ</v>
          </cell>
        </row>
        <row r="78">
          <cell r="A78">
            <v>5201</v>
          </cell>
          <cell r="B78" t="str">
            <v>FERNANDO GOLDAR DURAN</v>
          </cell>
        </row>
        <row r="79">
          <cell r="A79">
            <v>5224</v>
          </cell>
          <cell r="B79" t="str">
            <v>JOSE RAMON VARELA CASTRILLON</v>
          </cell>
        </row>
        <row r="80">
          <cell r="A80">
            <v>5551</v>
          </cell>
          <cell r="B80" t="str">
            <v>FABRICIO FERRO FOLGAR</v>
          </cell>
        </row>
        <row r="81">
          <cell r="A81">
            <v>53751</v>
          </cell>
          <cell r="B81" t="str">
            <v>NOELIA SANCHEZ VAZQUEZ</v>
          </cell>
        </row>
        <row r="82">
          <cell r="A82">
            <v>15078</v>
          </cell>
          <cell r="B82" t="str">
            <v>Varios 51 Grupo 2</v>
          </cell>
        </row>
        <row r="83">
          <cell r="A83">
            <v>58978</v>
          </cell>
          <cell r="B83" t="str">
            <v>Varios 51 Grupo 2 K3</v>
          </cell>
        </row>
        <row r="84">
          <cell r="A84">
            <v>823</v>
          </cell>
          <cell r="B84" t="str">
            <v>MARCIAL RIO PEREZ</v>
          </cell>
        </row>
        <row r="85">
          <cell r="A85">
            <v>327</v>
          </cell>
          <cell r="B85" t="str">
            <v>RAMIRO LIRES CARBALLO</v>
          </cell>
        </row>
        <row r="86">
          <cell r="A86">
            <v>2434</v>
          </cell>
          <cell r="B86" t="str">
            <v>JUAN CARLOS VAZQUEZ FRAGA</v>
          </cell>
        </row>
        <row r="87">
          <cell r="A87">
            <v>2456</v>
          </cell>
          <cell r="B87" t="str">
            <v>MANUEL CARLOS ALFAYA IGLESIAS</v>
          </cell>
        </row>
        <row r="88">
          <cell r="A88">
            <v>2971</v>
          </cell>
          <cell r="B88" t="str">
            <v>FIDEL ALBERTO IGLESIAS MAROÑO</v>
          </cell>
        </row>
        <row r="89">
          <cell r="A89">
            <v>6516</v>
          </cell>
          <cell r="B89" t="str">
            <v>FRANCISCO JAVIER SANCHEZ CORRAL</v>
          </cell>
        </row>
        <row r="90">
          <cell r="A90">
            <v>19417</v>
          </cell>
          <cell r="B90" t="str">
            <v>PABLO MONTERO MALVAR</v>
          </cell>
        </row>
        <row r="91">
          <cell r="A91">
            <v>20061</v>
          </cell>
          <cell r="B91" t="str">
            <v>DIEGO GALLARDO GONZALEZ</v>
          </cell>
        </row>
        <row r="92">
          <cell r="A92">
            <v>24026</v>
          </cell>
          <cell r="B92" t="str">
            <v>MARIA LUZ DIVINA COSTA CAAMAÑO</v>
          </cell>
        </row>
        <row r="93">
          <cell r="A93">
            <v>33010</v>
          </cell>
          <cell r="B93" t="str">
            <v>CESAR ALVAREZ BLANCO</v>
          </cell>
        </row>
        <row r="94">
          <cell r="A94">
            <v>53151</v>
          </cell>
          <cell r="B94" t="str">
            <v>MARCOS VAZQUEZ POMAR</v>
          </cell>
        </row>
        <row r="95">
          <cell r="A95">
            <v>52023</v>
          </cell>
          <cell r="B95" t="str">
            <v>Varios 51 Grupo 3</v>
          </cell>
        </row>
        <row r="96">
          <cell r="A96">
            <v>748</v>
          </cell>
          <cell r="B96" t="str">
            <v>PEDRO MANUEL PARIS PADILLA</v>
          </cell>
        </row>
        <row r="97">
          <cell r="A97">
            <v>6886</v>
          </cell>
          <cell r="B97" t="str">
            <v>JOSE MANUEL RODRIGUEZ GONZALEZ</v>
          </cell>
        </row>
        <row r="98">
          <cell r="A98">
            <v>42400</v>
          </cell>
          <cell r="B98" t="str">
            <v>MARCOS BARREIRO CASTIÑEIRA</v>
          </cell>
        </row>
        <row r="99">
          <cell r="A99">
            <v>827</v>
          </cell>
          <cell r="B99" t="str">
            <v>CARLOS FRANCISCO REMUIÑAN PULLEIRO</v>
          </cell>
        </row>
        <row r="100">
          <cell r="A100">
            <v>838</v>
          </cell>
          <cell r="B100" t="str">
            <v>FERNANDO SAMPAYO MOURE</v>
          </cell>
        </row>
        <row r="101">
          <cell r="A101">
            <v>852</v>
          </cell>
          <cell r="B101" t="str">
            <v>MIGUEL ANGEL MOLARES LORENZO</v>
          </cell>
        </row>
        <row r="102">
          <cell r="A102">
            <v>855</v>
          </cell>
          <cell r="B102" t="str">
            <v>JOSE ANTONIO PALOMARES OJEDA</v>
          </cell>
        </row>
        <row r="103">
          <cell r="A103">
            <v>2049</v>
          </cell>
          <cell r="B103" t="str">
            <v>SERGIO BARREIRO GARCIA</v>
          </cell>
        </row>
        <row r="104">
          <cell r="A104">
            <v>2515</v>
          </cell>
          <cell r="B104" t="str">
            <v>JOSE ANTONIO RODRIGUEZ CARAMES</v>
          </cell>
        </row>
        <row r="105">
          <cell r="A105">
            <v>33037</v>
          </cell>
          <cell r="B105" t="str">
            <v>ALVARO SUENGAS ALVAREZ</v>
          </cell>
        </row>
        <row r="106">
          <cell r="A106">
            <v>42251</v>
          </cell>
          <cell r="B106" t="str">
            <v>DIEGO DE DIOS IGLESIAS</v>
          </cell>
        </row>
        <row r="107">
          <cell r="A107">
            <v>52526</v>
          </cell>
          <cell r="B107" t="str">
            <v>DAVID PENEDO PORTELA</v>
          </cell>
        </row>
        <row r="108">
          <cell r="A108">
            <v>53040</v>
          </cell>
          <cell r="B108" t="str">
            <v>ISMAEL GONZALEZ MARTINEZ</v>
          </cell>
        </row>
        <row r="109">
          <cell r="A109">
            <v>53047</v>
          </cell>
          <cell r="B109" t="str">
            <v>ERIC BALBUENA COMESAÑA</v>
          </cell>
        </row>
        <row r="110">
          <cell r="A110">
            <v>52021</v>
          </cell>
          <cell r="B110" t="str">
            <v>Varios 51 Grupo 4</v>
          </cell>
        </row>
        <row r="111">
          <cell r="A111">
            <v>7465</v>
          </cell>
          <cell r="B111" t="str">
            <v>VICTOR MANUEL CARPENTE GARCIA</v>
          </cell>
        </row>
        <row r="112">
          <cell r="A112">
            <v>7730</v>
          </cell>
          <cell r="B112" t="str">
            <v>ALBERTO CAO LOPEZ</v>
          </cell>
        </row>
        <row r="113">
          <cell r="A113">
            <v>9328</v>
          </cell>
          <cell r="B113" t="str">
            <v>JOAQUIN FONSECA RIVADULLA</v>
          </cell>
        </row>
        <row r="114">
          <cell r="A114">
            <v>29101</v>
          </cell>
          <cell r="B114" t="str">
            <v>SANTIAGO MIGUEZ MARIÑO</v>
          </cell>
        </row>
        <row r="115">
          <cell r="A115">
            <v>53940</v>
          </cell>
          <cell r="B115" t="str">
            <v>ALEXANDRE ABEIJON LEIS</v>
          </cell>
        </row>
        <row r="116">
          <cell r="A116">
            <v>43004</v>
          </cell>
          <cell r="B116" t="str">
            <v>EVA GONZALEZ FERNANDEZ</v>
          </cell>
        </row>
        <row r="117">
          <cell r="A117">
            <v>43017</v>
          </cell>
          <cell r="B117" t="str">
            <v>CARMEN CASTRO REBOLO</v>
          </cell>
        </row>
        <row r="118">
          <cell r="A118">
            <v>847</v>
          </cell>
          <cell r="B118" t="str">
            <v>JOSE MANUEL DAPARTE VIANA</v>
          </cell>
        </row>
        <row r="119">
          <cell r="A119">
            <v>52755</v>
          </cell>
          <cell r="B119" t="str">
            <v>ANTON LOPEZ RODRIGUEZ</v>
          </cell>
        </row>
        <row r="120">
          <cell r="A120">
            <v>7743</v>
          </cell>
          <cell r="B120" t="str">
            <v>MANUEL ENRIQUE VAZQUEZ CARBON</v>
          </cell>
        </row>
        <row r="121">
          <cell r="A121">
            <v>9503</v>
          </cell>
          <cell r="B121" t="str">
            <v>ELIAS SAMPEDRO HIDALGO</v>
          </cell>
        </row>
        <row r="122">
          <cell r="A122">
            <v>58755</v>
          </cell>
          <cell r="B122" t="str">
            <v>HERNAN MAXIMILIANO INGRASSIA FARACHE</v>
          </cell>
        </row>
        <row r="123">
          <cell r="A123">
            <v>7608</v>
          </cell>
          <cell r="B123" t="str">
            <v>Varios 51 Grupo 5</v>
          </cell>
        </row>
        <row r="124">
          <cell r="A124">
            <v>1821</v>
          </cell>
          <cell r="B124" t="str">
            <v>DOMINGO BEIRO LESTON</v>
          </cell>
        </row>
        <row r="125">
          <cell r="A125">
            <v>4495</v>
          </cell>
          <cell r="B125" t="str">
            <v>VICTOR MANUEL ORDOÑEZ GONZALEZ</v>
          </cell>
        </row>
        <row r="126">
          <cell r="A126">
            <v>40555</v>
          </cell>
          <cell r="B126" t="str">
            <v>ALVARO FERNANDEZ FRANQUEIRA</v>
          </cell>
        </row>
        <row r="127">
          <cell r="A127">
            <v>52485</v>
          </cell>
          <cell r="B127" t="str">
            <v>JORGE ASLA CARNICERO</v>
          </cell>
        </row>
        <row r="128">
          <cell r="A128">
            <v>52563</v>
          </cell>
          <cell r="B128" t="str">
            <v>MIGUEL TAIBO GONZALEZ</v>
          </cell>
        </row>
        <row r="129">
          <cell r="A129">
            <v>52899</v>
          </cell>
          <cell r="B129" t="str">
            <v>DAVID MOSQUERA RODRIGUEZ</v>
          </cell>
        </row>
        <row r="130">
          <cell r="A130">
            <v>53158</v>
          </cell>
          <cell r="B130" t="str">
            <v>PABLO ROMERO SUAREZ</v>
          </cell>
        </row>
        <row r="131">
          <cell r="A131">
            <v>53992</v>
          </cell>
          <cell r="B131" t="str">
            <v>DAVID PENA GARCIA</v>
          </cell>
        </row>
        <row r="132">
          <cell r="A132">
            <v>1192</v>
          </cell>
          <cell r="B132" t="str">
            <v>DIONISIO VAZQUEZ VIGO</v>
          </cell>
        </row>
        <row r="133">
          <cell r="A133">
            <v>1830</v>
          </cell>
          <cell r="B133" t="str">
            <v>JOSE ANGEL CARBON ARIAS</v>
          </cell>
        </row>
        <row r="134">
          <cell r="A134">
            <v>3159</v>
          </cell>
          <cell r="B134" t="str">
            <v>MARTIN CABANAS AMOR</v>
          </cell>
        </row>
        <row r="135">
          <cell r="A135">
            <v>53381</v>
          </cell>
          <cell r="B135" t="str">
            <v>JUAN YAÑEZ NUÑEZ</v>
          </cell>
        </row>
        <row r="136">
          <cell r="A136">
            <v>58582</v>
          </cell>
          <cell r="B136" t="str">
            <v>MODESTO LEDO VARELA</v>
          </cell>
        </row>
        <row r="137">
          <cell r="A137">
            <v>4988</v>
          </cell>
          <cell r="B137" t="str">
            <v>Varios 51 Grupo 6</v>
          </cell>
        </row>
        <row r="138">
          <cell r="A138">
            <v>3166</v>
          </cell>
          <cell r="B138" t="str">
            <v>VICTOR MANUEL CASAIS MARTINEZ</v>
          </cell>
        </row>
        <row r="139">
          <cell r="A139">
            <v>3224</v>
          </cell>
          <cell r="B139" t="str">
            <v>JACOBO GOMEZ RAÑA</v>
          </cell>
        </row>
        <row r="140">
          <cell r="A140">
            <v>3256</v>
          </cell>
          <cell r="B140" t="str">
            <v>EDUARDO SEIJAS PIÑEIRO</v>
          </cell>
        </row>
        <row r="141">
          <cell r="A141">
            <v>30504</v>
          </cell>
          <cell r="B141" t="str">
            <v>DIEGO DACASA GARCIA</v>
          </cell>
        </row>
        <row r="142">
          <cell r="A142">
            <v>52155</v>
          </cell>
          <cell r="B142" t="str">
            <v>DANIEL RUIBAL CAAMAÑO</v>
          </cell>
        </row>
        <row r="143">
          <cell r="A143">
            <v>52368</v>
          </cell>
          <cell r="B143" t="str">
            <v>JORGE REBOLO RIVAS</v>
          </cell>
        </row>
        <row r="144">
          <cell r="A144">
            <v>52845</v>
          </cell>
          <cell r="B144" t="str">
            <v>DANIEL FERNANDEZ MARTINEZ</v>
          </cell>
        </row>
        <row r="145">
          <cell r="A145">
            <v>52898</v>
          </cell>
          <cell r="B145" t="str">
            <v>IAGO ARIAS FERNANDEZ</v>
          </cell>
        </row>
        <row r="146">
          <cell r="A146">
            <v>53694</v>
          </cell>
          <cell r="B146" t="str">
            <v>MANUEL RODRIGUEZ ROJO</v>
          </cell>
        </row>
        <row r="147">
          <cell r="A147">
            <v>1777</v>
          </cell>
          <cell r="B147" t="str">
            <v>GABRIEL BARCALA MEILAN</v>
          </cell>
        </row>
        <row r="148">
          <cell r="A148">
            <v>1842</v>
          </cell>
          <cell r="B148" t="str">
            <v>JOSE ESTEVEZ PINO</v>
          </cell>
        </row>
        <row r="149">
          <cell r="A149">
            <v>1854</v>
          </cell>
          <cell r="B149" t="str">
            <v>FABIO A. AGUIN PINTOS</v>
          </cell>
        </row>
        <row r="150">
          <cell r="A150">
            <v>30501</v>
          </cell>
          <cell r="B150" t="str">
            <v>AARON CALDAS GARCIA</v>
          </cell>
        </row>
        <row r="151">
          <cell r="A151">
            <v>54022</v>
          </cell>
          <cell r="B151" t="str">
            <v>DANIEL ALVAREZ DOMINGUEZ</v>
          </cell>
        </row>
        <row r="152">
          <cell r="A152">
            <v>3815</v>
          </cell>
          <cell r="B152" t="str">
            <v>Varios 51 Grupo 8</v>
          </cell>
        </row>
        <row r="153">
          <cell r="A153">
            <v>2306</v>
          </cell>
          <cell r="B153" t="str">
            <v>GIL GOMEZ RODRIGUEZ</v>
          </cell>
        </row>
        <row r="154">
          <cell r="A154">
            <v>6505</v>
          </cell>
          <cell r="B154" t="str">
            <v>LEOPOLDO OJEA DE CASTRO</v>
          </cell>
        </row>
        <row r="155">
          <cell r="A155">
            <v>6927</v>
          </cell>
          <cell r="B155" t="str">
            <v>GUILLERMO RUBIÑOS BASANTA</v>
          </cell>
        </row>
        <row r="156">
          <cell r="A156">
            <v>53475</v>
          </cell>
          <cell r="B156" t="str">
            <v>PABLO LOSADA GONZALEZ</v>
          </cell>
        </row>
        <row r="157">
          <cell r="A157">
            <v>1398</v>
          </cell>
          <cell r="B157" t="str">
            <v>DIEGO FERNANDEZ CID</v>
          </cell>
        </row>
        <row r="158">
          <cell r="A158">
            <v>24018</v>
          </cell>
          <cell r="B158" t="str">
            <v>GONZALO MANZANO PEREZ</v>
          </cell>
        </row>
        <row r="159">
          <cell r="A159">
            <v>42298</v>
          </cell>
          <cell r="B159" t="str">
            <v>GONZALO FERRO MARES</v>
          </cell>
        </row>
        <row r="160">
          <cell r="A160">
            <v>52278</v>
          </cell>
          <cell r="B160" t="str">
            <v>ALVARO CARDERO LOPEZ</v>
          </cell>
        </row>
        <row r="161">
          <cell r="A161">
            <v>53149</v>
          </cell>
          <cell r="B161" t="str">
            <v>DAVID GARRIDO TRIGO</v>
          </cell>
        </row>
        <row r="162">
          <cell r="A162">
            <v>53598</v>
          </cell>
          <cell r="B162" t="str">
            <v>SAMIA DACAL LOPEZ</v>
          </cell>
        </row>
        <row r="163">
          <cell r="A163">
            <v>4203</v>
          </cell>
          <cell r="B163" t="str">
            <v>ALEJANDRO ALONSO REAL</v>
          </cell>
        </row>
        <row r="164">
          <cell r="A164">
            <v>6786</v>
          </cell>
          <cell r="B164" t="str">
            <v>Varios 51 Grupo 9</v>
          </cell>
        </row>
        <row r="165">
          <cell r="A165">
            <v>54029</v>
          </cell>
          <cell r="B165" t="str">
            <v>ANGEL PEREZ PANIZO</v>
          </cell>
        </row>
        <row r="166">
          <cell r="A166">
            <v>15056</v>
          </cell>
          <cell r="B166" t="str">
            <v>Varios DRV Reg 51</v>
          </cell>
        </row>
        <row r="167">
          <cell r="A167">
            <v>600</v>
          </cell>
          <cell r="B167" t="str">
            <v>JORDI MAGRO MUÑOZ</v>
          </cell>
        </row>
        <row r="168">
          <cell r="A168">
            <v>42284</v>
          </cell>
          <cell r="B168" t="str">
            <v>CARLOS MENDOZA ALVAREZ</v>
          </cell>
        </row>
        <row r="169">
          <cell r="A169">
            <v>2066</v>
          </cell>
          <cell r="B169" t="str">
            <v>LEONARDO DORADO PRIETO</v>
          </cell>
        </row>
        <row r="170">
          <cell r="A170">
            <v>3589</v>
          </cell>
          <cell r="B170" t="str">
            <v>GABRIEL LEIVAS LAVANDEIRA</v>
          </cell>
        </row>
        <row r="171">
          <cell r="A171">
            <v>7806</v>
          </cell>
          <cell r="B171" t="str">
            <v>IVAN ARTIMEZ MORANTE</v>
          </cell>
        </row>
        <row r="172">
          <cell r="A172">
            <v>9447</v>
          </cell>
          <cell r="B172" t="str">
            <v>MIGUEL ANGEL SAN MARTIN PEREZ</v>
          </cell>
        </row>
        <row r="173">
          <cell r="A173">
            <v>30173</v>
          </cell>
          <cell r="B173" t="str">
            <v>MARIELDA GARCIA ALVAREZ</v>
          </cell>
        </row>
        <row r="174">
          <cell r="A174">
            <v>52285</v>
          </cell>
          <cell r="B174" t="str">
            <v>SILVIA FERNANDEZ ALVAREZ</v>
          </cell>
        </row>
        <row r="175">
          <cell r="A175">
            <v>52542</v>
          </cell>
          <cell r="B175" t="str">
            <v>LUCIA PRIETO EIRAS</v>
          </cell>
        </row>
        <row r="176">
          <cell r="A176">
            <v>53067</v>
          </cell>
          <cell r="B176" t="str">
            <v>ALEJANDRO DIAZ MORO</v>
          </cell>
        </row>
        <row r="177">
          <cell r="A177">
            <v>53384</v>
          </cell>
          <cell r="B177" t="str">
            <v>PABLO VAZQUEZ GUTIERREZ</v>
          </cell>
        </row>
        <row r="178">
          <cell r="A178">
            <v>53911</v>
          </cell>
          <cell r="B178" t="str">
            <v>YOEL IGLESIAS ALVAREZ</v>
          </cell>
        </row>
        <row r="179">
          <cell r="A179">
            <v>362</v>
          </cell>
          <cell r="B179" t="str">
            <v>MIGUEL VIEJO BILBAO</v>
          </cell>
        </row>
        <row r="180">
          <cell r="A180">
            <v>1860</v>
          </cell>
          <cell r="B180" t="str">
            <v>JAVIER FERNANDEZ LOPEZ</v>
          </cell>
        </row>
        <row r="181">
          <cell r="A181">
            <v>2766</v>
          </cell>
          <cell r="B181" t="str">
            <v>FRANCISCO JAVIER CARRACEDO GUERRERO</v>
          </cell>
        </row>
        <row r="182">
          <cell r="A182">
            <v>58547</v>
          </cell>
          <cell r="B182" t="str">
            <v>ALBERTO JOSE ALONSO GONZALEZ</v>
          </cell>
        </row>
        <row r="183">
          <cell r="A183">
            <v>111</v>
          </cell>
          <cell r="B183" t="str">
            <v>Varios 52 Grupo 1</v>
          </cell>
        </row>
        <row r="184">
          <cell r="A184">
            <v>33</v>
          </cell>
          <cell r="B184" t="str">
            <v>NOELIA CALVO PEREZ</v>
          </cell>
        </row>
        <row r="185">
          <cell r="A185">
            <v>4784</v>
          </cell>
          <cell r="B185" t="str">
            <v>GABRIEL EDUARDO RODRIGUEZ NUÑEZ</v>
          </cell>
        </row>
        <row r="186">
          <cell r="A186">
            <v>19246</v>
          </cell>
          <cell r="B186" t="str">
            <v>RUBEN GONZALEZ PEREZ</v>
          </cell>
        </row>
        <row r="187">
          <cell r="A187">
            <v>971</v>
          </cell>
          <cell r="B187" t="str">
            <v>CANDIDO JESUS JIMENEZ NUÑEZ</v>
          </cell>
        </row>
        <row r="188">
          <cell r="A188">
            <v>972</v>
          </cell>
          <cell r="B188" t="str">
            <v>AQUILINO A. GUTIERREZ FERNANDEZ</v>
          </cell>
        </row>
        <row r="189">
          <cell r="A189">
            <v>4617</v>
          </cell>
          <cell r="B189" t="str">
            <v>JACINTO MANCHADO PEREZ</v>
          </cell>
        </row>
        <row r="190">
          <cell r="A190">
            <v>6532</v>
          </cell>
          <cell r="B190" t="str">
            <v>PABLO GONZALEZ TORIJANO</v>
          </cell>
        </row>
        <row r="191">
          <cell r="A191">
            <v>19286</v>
          </cell>
          <cell r="B191" t="str">
            <v>IVAN SANCHEZ HERNANDEZ</v>
          </cell>
        </row>
        <row r="192">
          <cell r="A192">
            <v>40545</v>
          </cell>
          <cell r="B192" t="str">
            <v>RICARDO RUEDA PEREZ</v>
          </cell>
        </row>
        <row r="193">
          <cell r="A193">
            <v>6795</v>
          </cell>
          <cell r="B193" t="str">
            <v>JOSE ANTONIO HERNANDO PEREZ</v>
          </cell>
        </row>
        <row r="194">
          <cell r="A194">
            <v>6752</v>
          </cell>
          <cell r="B194" t="str">
            <v>PABLO MANUEL SANZ ROMAN</v>
          </cell>
        </row>
        <row r="195">
          <cell r="A195">
            <v>40402</v>
          </cell>
          <cell r="B195" t="str">
            <v>JUAN IGNACIO RODRIGUEZ MATEOS</v>
          </cell>
        </row>
        <row r="196">
          <cell r="A196">
            <v>15124</v>
          </cell>
          <cell r="B196" t="str">
            <v>Varios 52 Grupo 10</v>
          </cell>
        </row>
        <row r="197">
          <cell r="A197">
            <v>2780</v>
          </cell>
          <cell r="B197" t="str">
            <v>SERGIO CUADRADO ESQUILAS</v>
          </cell>
        </row>
        <row r="198">
          <cell r="A198">
            <v>6758</v>
          </cell>
          <cell r="B198" t="str">
            <v>MIGUEL ANGEL JIMENEZ MARTIN</v>
          </cell>
        </row>
        <row r="199">
          <cell r="A199">
            <v>6870</v>
          </cell>
          <cell r="B199" t="str">
            <v>JOSE ANTONIO HORGA MANZANAL</v>
          </cell>
        </row>
        <row r="200">
          <cell r="A200">
            <v>53243</v>
          </cell>
          <cell r="B200" t="str">
            <v>CLAUDIA MELGOSA TAPIA</v>
          </cell>
        </row>
        <row r="201">
          <cell r="A201">
            <v>53249</v>
          </cell>
          <cell r="B201" t="str">
            <v>MIREYA DEL CAMPO ALONSO</v>
          </cell>
        </row>
        <row r="202">
          <cell r="A202">
            <v>53820</v>
          </cell>
          <cell r="B202" t="str">
            <v>IAN BLANCO SOTO</v>
          </cell>
        </row>
        <row r="203">
          <cell r="A203">
            <v>9548</v>
          </cell>
          <cell r="B203" t="str">
            <v>MARIA ROSA GONZALEZ DE LA RIVA</v>
          </cell>
        </row>
        <row r="204">
          <cell r="A204">
            <v>42348</v>
          </cell>
          <cell r="B204" t="str">
            <v>ADRIAN CANO LOBO</v>
          </cell>
        </row>
        <row r="205">
          <cell r="A205">
            <v>52274</v>
          </cell>
          <cell r="B205" t="str">
            <v>BASILIO CHAVEINTE RISCO</v>
          </cell>
        </row>
        <row r="206">
          <cell r="A206">
            <v>53760</v>
          </cell>
          <cell r="B206" t="str">
            <v>ALEJANDRO SALCEDO RESINA</v>
          </cell>
        </row>
        <row r="207">
          <cell r="A207">
            <v>45016</v>
          </cell>
          <cell r="B207" t="str">
            <v>LUIS MANUEL BAILON PRIETO</v>
          </cell>
        </row>
        <row r="208">
          <cell r="A208">
            <v>53812</v>
          </cell>
          <cell r="B208" t="str">
            <v>MIGUEL ANGEL VELA FERNANDEZ</v>
          </cell>
        </row>
        <row r="209">
          <cell r="A209">
            <v>53834</v>
          </cell>
          <cell r="B209" t="str">
            <v>PABLO LEBRERO PARRADO</v>
          </cell>
        </row>
        <row r="210">
          <cell r="A210">
            <v>4622</v>
          </cell>
          <cell r="B210" t="str">
            <v>Varios 52 Grupo 11</v>
          </cell>
        </row>
        <row r="211">
          <cell r="A211">
            <v>1210</v>
          </cell>
          <cell r="B211" t="str">
            <v>RICARDO ARIAS LOPEZ</v>
          </cell>
        </row>
        <row r="212">
          <cell r="A212">
            <v>52267</v>
          </cell>
          <cell r="B212" t="str">
            <v>IVAN GONZALEZ GARCIA</v>
          </cell>
        </row>
        <row r="213">
          <cell r="A213">
            <v>52268</v>
          </cell>
          <cell r="B213" t="str">
            <v>DARIO ALVAREZ LARIO</v>
          </cell>
        </row>
        <row r="214">
          <cell r="A214">
            <v>2889</v>
          </cell>
          <cell r="B214" t="str">
            <v>CAROLINA MARTIN ARQUERO</v>
          </cell>
        </row>
        <row r="215">
          <cell r="A215">
            <v>52863</v>
          </cell>
          <cell r="B215" t="str">
            <v>OSCAR DIEZ MIGUEL</v>
          </cell>
        </row>
        <row r="216">
          <cell r="A216">
            <v>54036</v>
          </cell>
          <cell r="B216" t="str">
            <v>ARZU AHMEDOVA DOLAPCHIEVA</v>
          </cell>
        </row>
        <row r="217">
          <cell r="A217">
            <v>52721</v>
          </cell>
          <cell r="B217" t="str">
            <v>SERGIO GARCIA RAMOS</v>
          </cell>
        </row>
        <row r="218">
          <cell r="A218">
            <v>53469</v>
          </cell>
          <cell r="B218" t="str">
            <v>ROBERTO CALVO MONJE</v>
          </cell>
        </row>
        <row r="219">
          <cell r="A219">
            <v>7742</v>
          </cell>
          <cell r="B219" t="str">
            <v>ALBERTO GARCIA MATEOS</v>
          </cell>
        </row>
        <row r="220">
          <cell r="A220">
            <v>53227</v>
          </cell>
          <cell r="B220" t="str">
            <v>JORGE HUERGA BEATO</v>
          </cell>
        </row>
        <row r="221">
          <cell r="A221">
            <v>58993</v>
          </cell>
          <cell r="B221" t="str">
            <v>Varios 52 Grupo 12 K2</v>
          </cell>
        </row>
        <row r="222">
          <cell r="A222">
            <v>4275</v>
          </cell>
          <cell r="B222" t="str">
            <v>MANUEL ANGEL GARCIA PANTIGA</v>
          </cell>
        </row>
        <row r="223">
          <cell r="A223">
            <v>2520</v>
          </cell>
          <cell r="B223" t="str">
            <v>SANTIAGO CHACON CAMPO</v>
          </cell>
        </row>
        <row r="224">
          <cell r="A224">
            <v>52287</v>
          </cell>
          <cell r="B224" t="str">
            <v>OMAR COUSO GARCIA</v>
          </cell>
        </row>
        <row r="225">
          <cell r="A225">
            <v>52362</v>
          </cell>
          <cell r="B225" t="str">
            <v>ILLAN GOMEZ GONZALEZ</v>
          </cell>
        </row>
        <row r="226">
          <cell r="A226">
            <v>52659</v>
          </cell>
          <cell r="B226" t="str">
            <v>TANIA DEL RIO GONZALEZ</v>
          </cell>
        </row>
        <row r="227">
          <cell r="A227">
            <v>52661</v>
          </cell>
          <cell r="B227" t="str">
            <v>BEATRIZ MEDINA ZARABOZO</v>
          </cell>
        </row>
        <row r="228">
          <cell r="A228">
            <v>52960</v>
          </cell>
          <cell r="B228" t="str">
            <v>MARCOS COUSO GARCIA</v>
          </cell>
        </row>
        <row r="229">
          <cell r="A229">
            <v>53102</v>
          </cell>
          <cell r="B229" t="str">
            <v>FRANCISCO GONZALEZ VICENTE</v>
          </cell>
        </row>
        <row r="230">
          <cell r="A230">
            <v>53898</v>
          </cell>
          <cell r="B230" t="str">
            <v>JAVIER FERNANDEZ ALVAREZ</v>
          </cell>
        </row>
        <row r="231">
          <cell r="A231">
            <v>58537</v>
          </cell>
          <cell r="B231" t="str">
            <v>RAQUEL MENDEZ MORAN</v>
          </cell>
        </row>
        <row r="232">
          <cell r="A232">
            <v>9530</v>
          </cell>
          <cell r="B232" t="str">
            <v>DAVID MOLINERO BENEGAS</v>
          </cell>
        </row>
        <row r="233">
          <cell r="A233">
            <v>42141</v>
          </cell>
          <cell r="B233" t="str">
            <v>ALVARO SANTOS ALBALA</v>
          </cell>
        </row>
        <row r="234">
          <cell r="A234">
            <v>42320</v>
          </cell>
          <cell r="B234" t="str">
            <v>JAVIER MENDEZ ROBLES</v>
          </cell>
        </row>
        <row r="235">
          <cell r="A235">
            <v>42381</v>
          </cell>
          <cell r="B235" t="str">
            <v>DAVID CORRAL GUTIERREZ</v>
          </cell>
        </row>
        <row r="236">
          <cell r="A236">
            <v>46037</v>
          </cell>
          <cell r="B236" t="str">
            <v>DAVID OVIEDO GONZALEZ</v>
          </cell>
        </row>
        <row r="237">
          <cell r="A237">
            <v>1899</v>
          </cell>
          <cell r="B237" t="str">
            <v>Varios 52 Grupo 2</v>
          </cell>
        </row>
        <row r="238">
          <cell r="A238">
            <v>42167</v>
          </cell>
          <cell r="B238" t="str">
            <v>ANGEL ABRIL RODRIGUEZ</v>
          </cell>
        </row>
        <row r="239">
          <cell r="A239">
            <v>309</v>
          </cell>
          <cell r="B239" t="str">
            <v>MIGUEL ANGEL SUAREZ RIESGO</v>
          </cell>
        </row>
        <row r="240">
          <cell r="A240">
            <v>316</v>
          </cell>
          <cell r="B240" t="str">
            <v>ANDRES GONZALEZ ESPINA</v>
          </cell>
        </row>
        <row r="241">
          <cell r="A241">
            <v>319</v>
          </cell>
          <cell r="B241" t="str">
            <v>JOSE ANGEL CANGA ROZA</v>
          </cell>
        </row>
        <row r="242">
          <cell r="A242">
            <v>1642</v>
          </cell>
          <cell r="B242" t="str">
            <v>JOSE RAMON BLANCO VILLANUEVA</v>
          </cell>
        </row>
        <row r="243">
          <cell r="A243">
            <v>5135</v>
          </cell>
          <cell r="B243" t="str">
            <v>GONZALO CASTAÑON MONTESERIN</v>
          </cell>
        </row>
        <row r="244">
          <cell r="A244">
            <v>14057</v>
          </cell>
          <cell r="B244" t="str">
            <v>IGNACIO FERNANDEZ MARTINEZ</v>
          </cell>
        </row>
        <row r="245">
          <cell r="A245">
            <v>42463</v>
          </cell>
          <cell r="B245" t="str">
            <v>JUAN MARCOS FERNANDEZ ALVAREZ</v>
          </cell>
        </row>
        <row r="246">
          <cell r="A246">
            <v>50033</v>
          </cell>
          <cell r="B246" t="str">
            <v>ANTONIO BLANCO DE DIOS</v>
          </cell>
        </row>
        <row r="247">
          <cell r="A247">
            <v>52286</v>
          </cell>
          <cell r="B247" t="str">
            <v>ADRIAN RODRIGUEZ VALDES</v>
          </cell>
        </row>
        <row r="248">
          <cell r="A248">
            <v>53605</v>
          </cell>
          <cell r="B248" t="str">
            <v>NEREA ARROJO REPULLO</v>
          </cell>
        </row>
        <row r="249">
          <cell r="A249">
            <v>58388</v>
          </cell>
          <cell r="B249" t="str">
            <v>JAVIER SOMOANO JUNCO</v>
          </cell>
        </row>
        <row r="250">
          <cell r="A250">
            <v>15096</v>
          </cell>
          <cell r="B250" t="str">
            <v>Varios 52 Grupo 3</v>
          </cell>
        </row>
        <row r="251">
          <cell r="A251">
            <v>58096</v>
          </cell>
          <cell r="B251" t="str">
            <v>Varios 52 Grupo 3 K3</v>
          </cell>
        </row>
        <row r="252">
          <cell r="A252">
            <v>53301</v>
          </cell>
          <cell r="B252" t="str">
            <v>SERGIO PINDADO NAVAS</v>
          </cell>
        </row>
        <row r="253">
          <cell r="A253">
            <v>52816</v>
          </cell>
          <cell r="B253" t="str">
            <v>NATALIA LARREA FRANCO</v>
          </cell>
        </row>
        <row r="254">
          <cell r="A254">
            <v>58298</v>
          </cell>
          <cell r="B254" t="str">
            <v>FRANCISCO JAVIER GARCIA MIGUEL</v>
          </cell>
        </row>
        <row r="255">
          <cell r="A255">
            <v>52009</v>
          </cell>
          <cell r="B255" t="str">
            <v>CHRISTIAN ARTEAGA DE LA FUENTE</v>
          </cell>
        </row>
        <row r="256">
          <cell r="A256">
            <v>446</v>
          </cell>
          <cell r="B256" t="str">
            <v>JOSE LUIS VELASCO SAN NORBERTO</v>
          </cell>
        </row>
        <row r="257">
          <cell r="A257">
            <v>50187</v>
          </cell>
          <cell r="B257" t="str">
            <v>SONIA DE LA IGLESIA PRENTI</v>
          </cell>
        </row>
        <row r="258">
          <cell r="A258">
            <v>54017</v>
          </cell>
          <cell r="B258" t="str">
            <v>ANDRES SASTRE DEL REY</v>
          </cell>
        </row>
        <row r="259">
          <cell r="A259">
            <v>5486</v>
          </cell>
          <cell r="B259" t="str">
            <v>MARIA NEFERTITI RODRIGUEZ CAMARERO</v>
          </cell>
        </row>
        <row r="260">
          <cell r="A260">
            <v>53675</v>
          </cell>
          <cell r="B260" t="str">
            <v>RUBEN ROSA GARCIA</v>
          </cell>
        </row>
        <row r="261">
          <cell r="A261">
            <v>13107</v>
          </cell>
          <cell r="B261" t="str">
            <v>MIGUEL ANGEL MARTIN MARTIN</v>
          </cell>
        </row>
        <row r="262">
          <cell r="A262">
            <v>15087</v>
          </cell>
          <cell r="B262" t="str">
            <v>Varios 52 Grupo 4</v>
          </cell>
        </row>
        <row r="263">
          <cell r="A263">
            <v>58088</v>
          </cell>
          <cell r="B263" t="str">
            <v>Varios 52 Grupo 4 K3</v>
          </cell>
        </row>
        <row r="264">
          <cell r="A264">
            <v>53588</v>
          </cell>
          <cell r="B264" t="str">
            <v>IVAN MARTIN PERDIGUERO</v>
          </cell>
        </row>
        <row r="265">
          <cell r="A265">
            <v>5433</v>
          </cell>
          <cell r="B265" t="str">
            <v>RAQUEL BRINGAS VELASCO</v>
          </cell>
        </row>
        <row r="266">
          <cell r="A266">
            <v>5559</v>
          </cell>
          <cell r="B266" t="str">
            <v>ABEL GARCIA SANTAMARIA</v>
          </cell>
        </row>
        <row r="267">
          <cell r="A267">
            <v>5666</v>
          </cell>
          <cell r="B267" t="str">
            <v>FERNANDO GARCIA ANDRES</v>
          </cell>
        </row>
        <row r="268">
          <cell r="A268">
            <v>10357</v>
          </cell>
          <cell r="B268" t="str">
            <v>ALVARO HERAS RODRIGUEZ</v>
          </cell>
        </row>
        <row r="269">
          <cell r="A269">
            <v>58282</v>
          </cell>
          <cell r="B269" t="str">
            <v>OSCAR SANCHEZ COLINO</v>
          </cell>
        </row>
        <row r="270">
          <cell r="A270">
            <v>1248</v>
          </cell>
          <cell r="B270" t="str">
            <v>IVAN SEBASTIAN CUBERO</v>
          </cell>
        </row>
        <row r="271">
          <cell r="A271">
            <v>4507</v>
          </cell>
          <cell r="B271" t="str">
            <v>ANALIA EDITH CARO</v>
          </cell>
        </row>
        <row r="272">
          <cell r="A272">
            <v>51060</v>
          </cell>
          <cell r="B272" t="str">
            <v>PABLO GIL CORREA</v>
          </cell>
        </row>
        <row r="273">
          <cell r="A273">
            <v>5850</v>
          </cell>
          <cell r="B273" t="str">
            <v>JOSE RAMON PONCELA HERNANDEZ</v>
          </cell>
        </row>
        <row r="274">
          <cell r="A274">
            <v>15115</v>
          </cell>
          <cell r="B274" t="str">
            <v>Varios 52 Grupo 5</v>
          </cell>
        </row>
        <row r="275">
          <cell r="A275">
            <v>58115</v>
          </cell>
          <cell r="B275" t="str">
            <v>Varios 52 Grupo 5 K3</v>
          </cell>
        </row>
        <row r="276">
          <cell r="A276">
            <v>9089</v>
          </cell>
          <cell r="B276" t="str">
            <v>SANTIAGO SERRANO ALVAREZ</v>
          </cell>
        </row>
        <row r="277">
          <cell r="A277">
            <v>53993</v>
          </cell>
          <cell r="B277" t="str">
            <v>JUAN MANUEL SADORNIL BADAS</v>
          </cell>
        </row>
        <row r="278">
          <cell r="A278">
            <v>680</v>
          </cell>
          <cell r="B278" t="str">
            <v>ANGEL MANUEL GONZALEZ AGUSTIN</v>
          </cell>
        </row>
        <row r="279">
          <cell r="A279">
            <v>3863</v>
          </cell>
          <cell r="B279" t="str">
            <v>JUAN RAMON GARCIA SANCHEZ</v>
          </cell>
        </row>
        <row r="280">
          <cell r="A280">
            <v>9116</v>
          </cell>
          <cell r="B280" t="str">
            <v>EVA ALVAREZ BENEITEZ</v>
          </cell>
        </row>
        <row r="281">
          <cell r="A281">
            <v>30386</v>
          </cell>
          <cell r="B281" t="str">
            <v>JAVIER SEVILLANO AMADO</v>
          </cell>
        </row>
        <row r="282">
          <cell r="A282">
            <v>58037</v>
          </cell>
          <cell r="B282" t="str">
            <v>MARIA TERESA GONZALEZ MARTIN</v>
          </cell>
        </row>
        <row r="283">
          <cell r="A283">
            <v>52598</v>
          </cell>
          <cell r="B283" t="str">
            <v>JESUS LAGARES HERRADOR</v>
          </cell>
        </row>
        <row r="284">
          <cell r="A284">
            <v>52789</v>
          </cell>
          <cell r="B284" t="str">
            <v>ESTEFANIA TEJEDOR SUAREZ</v>
          </cell>
        </row>
        <row r="285">
          <cell r="A285">
            <v>53972</v>
          </cell>
          <cell r="B285" t="str">
            <v>SOFIA GOMEZ AYUSO</v>
          </cell>
        </row>
        <row r="286">
          <cell r="A286">
            <v>3894</v>
          </cell>
          <cell r="B286" t="str">
            <v>MONICA NIETO SOBRINO</v>
          </cell>
        </row>
        <row r="287">
          <cell r="A287">
            <v>9493</v>
          </cell>
          <cell r="B287" t="str">
            <v>MIGUEL ANGEL ARENAS RUBIO</v>
          </cell>
        </row>
        <row r="288">
          <cell r="A288">
            <v>52689</v>
          </cell>
          <cell r="B288" t="str">
            <v>MARIO DEL CAÑO GONZALEZ</v>
          </cell>
        </row>
        <row r="289">
          <cell r="A289">
            <v>30365</v>
          </cell>
          <cell r="B289" t="str">
            <v>HECTOR ORTIZ HERNANDEZ</v>
          </cell>
        </row>
        <row r="290">
          <cell r="A290">
            <v>53938</v>
          </cell>
          <cell r="B290" t="str">
            <v>MIGUEL ANGEL ZUMEL ALONSO</v>
          </cell>
        </row>
        <row r="291">
          <cell r="A291">
            <v>7855</v>
          </cell>
          <cell r="B291" t="str">
            <v>Varios 52 Grupo 6</v>
          </cell>
        </row>
        <row r="292">
          <cell r="A292">
            <v>53644</v>
          </cell>
          <cell r="B292" t="str">
            <v>TAMARA GUTIERREZ NIETO</v>
          </cell>
        </row>
        <row r="293">
          <cell r="A293">
            <v>52750</v>
          </cell>
          <cell r="B293" t="str">
            <v>LAURA ARRABAL DE LA ROCA</v>
          </cell>
        </row>
        <row r="294">
          <cell r="A294">
            <v>53929</v>
          </cell>
          <cell r="B294" t="str">
            <v>PILAR LOPEZ MONTERO</v>
          </cell>
        </row>
        <row r="295">
          <cell r="A295">
            <v>20278</v>
          </cell>
          <cell r="B295" t="str">
            <v>IVAN GOMEZ GARCIA</v>
          </cell>
        </row>
        <row r="296">
          <cell r="A296">
            <v>53121</v>
          </cell>
          <cell r="B296" t="str">
            <v>JOSE ENRIQUE TUERO LAFUENTE</v>
          </cell>
        </row>
        <row r="297">
          <cell r="A297">
            <v>20231</v>
          </cell>
          <cell r="B297" t="str">
            <v>BAUDILIO HERNANTES PEREZ</v>
          </cell>
        </row>
        <row r="298">
          <cell r="A298">
            <v>7697</v>
          </cell>
          <cell r="B298" t="str">
            <v>JOSE RAMON BEVIA PEREZ</v>
          </cell>
        </row>
        <row r="299">
          <cell r="A299">
            <v>53795</v>
          </cell>
          <cell r="B299" t="str">
            <v>CRISTINA NOELIA SANCHEZ AYUSO</v>
          </cell>
        </row>
        <row r="300">
          <cell r="A300">
            <v>9526</v>
          </cell>
          <cell r="B300" t="str">
            <v>MARIA DOLORES GONZALEZ MARTINEZ</v>
          </cell>
        </row>
        <row r="301">
          <cell r="A301">
            <v>4271</v>
          </cell>
          <cell r="B301" t="str">
            <v>JESUS CONSUEGRA BLANCO</v>
          </cell>
        </row>
        <row r="302">
          <cell r="A302">
            <v>2106</v>
          </cell>
          <cell r="B302" t="str">
            <v>CARLOS JAVIER CUADRILLERO GARCIA</v>
          </cell>
        </row>
        <row r="303">
          <cell r="A303">
            <v>9572</v>
          </cell>
          <cell r="B303" t="str">
            <v>MONICA DIENTE DE DIEGO</v>
          </cell>
        </row>
        <row r="304">
          <cell r="A304">
            <v>52909</v>
          </cell>
          <cell r="B304" t="str">
            <v>VIRGINIA PASCUAL ESTEBANEZ</v>
          </cell>
        </row>
        <row r="305">
          <cell r="A305">
            <v>53387</v>
          </cell>
          <cell r="B305" t="str">
            <v>ESTHER DEL CAÑO GONZALEZ</v>
          </cell>
        </row>
        <row r="306">
          <cell r="A306">
            <v>53464</v>
          </cell>
          <cell r="B306" t="str">
            <v>REBECA VICENTE REBELLADO</v>
          </cell>
        </row>
        <row r="307">
          <cell r="A307">
            <v>15112</v>
          </cell>
          <cell r="B307" t="str">
            <v>Varios 52 Grupo 7</v>
          </cell>
        </row>
        <row r="308">
          <cell r="A308">
            <v>6789</v>
          </cell>
          <cell r="B308" t="str">
            <v>IGNACIO PALACIOS CASASOLA</v>
          </cell>
        </row>
        <row r="309">
          <cell r="A309">
            <v>6575</v>
          </cell>
          <cell r="B309" t="str">
            <v>LUIS MANUEL FERNANDEZ FERNANDEZ</v>
          </cell>
        </row>
        <row r="310">
          <cell r="A310">
            <v>52836</v>
          </cell>
          <cell r="B310" t="str">
            <v>FRANCISCO DE JAVIER GARCIA AROBES</v>
          </cell>
        </row>
        <row r="311">
          <cell r="A311">
            <v>53258</v>
          </cell>
          <cell r="B311" t="str">
            <v>PABLO PEREZ FERNANDEZ</v>
          </cell>
        </row>
        <row r="312">
          <cell r="A312">
            <v>53847</v>
          </cell>
          <cell r="B312" t="str">
            <v>RODRIGO FERNANDEZ LOPEZ</v>
          </cell>
        </row>
        <row r="313">
          <cell r="A313">
            <v>53859</v>
          </cell>
          <cell r="B313" t="str">
            <v>BORJA VEGA YANES</v>
          </cell>
        </row>
        <row r="314">
          <cell r="A314">
            <v>58175</v>
          </cell>
          <cell r="B314" t="str">
            <v>RICARDO ALONSO CAICOYA</v>
          </cell>
        </row>
        <row r="315">
          <cell r="A315">
            <v>52038</v>
          </cell>
          <cell r="B315" t="str">
            <v>RODRIGO GALAZ ROYUELA</v>
          </cell>
        </row>
        <row r="316">
          <cell r="A316">
            <v>53633</v>
          </cell>
          <cell r="B316" t="str">
            <v>DAVID GONZALEZ MARTINEZ</v>
          </cell>
        </row>
        <row r="317">
          <cell r="A317">
            <v>53814</v>
          </cell>
          <cell r="B317" t="str">
            <v>ALEJANDRO BARRIUSO DIAZ</v>
          </cell>
        </row>
        <row r="318">
          <cell r="A318">
            <v>27989</v>
          </cell>
          <cell r="B318" t="str">
            <v>Varios 52 Grupo 8 K3</v>
          </cell>
        </row>
        <row r="319">
          <cell r="A319">
            <v>363</v>
          </cell>
          <cell r="B319" t="str">
            <v>ROBERTO FERNANDEZ LOPEZ</v>
          </cell>
        </row>
        <row r="320">
          <cell r="A320">
            <v>7676</v>
          </cell>
          <cell r="B320" t="str">
            <v>NURIA VELASCO SAN NORBERTO</v>
          </cell>
        </row>
        <row r="321">
          <cell r="A321">
            <v>58543</v>
          </cell>
          <cell r="B321" t="str">
            <v>SUSANA GOMEZ OLIVA</v>
          </cell>
        </row>
        <row r="322">
          <cell r="A322">
            <v>20167</v>
          </cell>
          <cell r="B322" t="str">
            <v>BENEDICTO SANCHEZ CABEZAS</v>
          </cell>
        </row>
        <row r="323">
          <cell r="A323">
            <v>20294</v>
          </cell>
          <cell r="B323" t="str">
            <v>ALFREDO GARCIA MATEOS</v>
          </cell>
        </row>
        <row r="324">
          <cell r="A324">
            <v>53550</v>
          </cell>
          <cell r="B324" t="str">
            <v>DIEGO LOPEZ GARCIA</v>
          </cell>
        </row>
        <row r="325">
          <cell r="A325">
            <v>53559</v>
          </cell>
          <cell r="B325" t="str">
            <v>JAVIER SEGOVIA ASENSIO</v>
          </cell>
        </row>
        <row r="326">
          <cell r="A326">
            <v>53728</v>
          </cell>
          <cell r="B326" t="str">
            <v>JOSE ALBERTO RAMIREZ FERNANDEZ</v>
          </cell>
        </row>
        <row r="327">
          <cell r="A327">
            <v>58695</v>
          </cell>
          <cell r="B327" t="str">
            <v>LUIS CARLOS SANCHEZ DEL CAMPO</v>
          </cell>
        </row>
        <row r="328">
          <cell r="A328">
            <v>15109</v>
          </cell>
          <cell r="B328" t="str">
            <v>Varios 52 Grupo 9</v>
          </cell>
        </row>
        <row r="329">
          <cell r="A329">
            <v>54055</v>
          </cell>
          <cell r="B329" t="str">
            <v>DAVID GONZALEZ CRISTOBAL</v>
          </cell>
        </row>
        <row r="330">
          <cell r="A330">
            <v>54077</v>
          </cell>
          <cell r="B330" t="str">
            <v>SERGIO DIAZ MIGUEL BADORREY</v>
          </cell>
        </row>
        <row r="331">
          <cell r="A331">
            <v>14931</v>
          </cell>
          <cell r="B331" t="str">
            <v>Varios DRV Reg 52</v>
          </cell>
        </row>
        <row r="332">
          <cell r="A332">
            <v>54087</v>
          </cell>
          <cell r="B332" t="str">
            <v>ANTONIO REVIDIEGO GONZALEZ</v>
          </cell>
        </row>
        <row r="333">
          <cell r="A333">
            <v>5760</v>
          </cell>
          <cell r="B333" t="str">
            <v>CLARA ISABEL MARTIN AGUIRREZABAL</v>
          </cell>
        </row>
        <row r="334">
          <cell r="A334">
            <v>5148</v>
          </cell>
          <cell r="B334" t="str">
            <v>CONSTANTINO ALONSO LASTRA</v>
          </cell>
        </row>
        <row r="335">
          <cell r="A335">
            <v>5247</v>
          </cell>
          <cell r="B335" t="str">
            <v>PABLO MARTIN DIAZ</v>
          </cell>
        </row>
        <row r="336">
          <cell r="A336">
            <v>5028</v>
          </cell>
          <cell r="B336" t="str">
            <v>JAVIER ALABA CASIN</v>
          </cell>
        </row>
        <row r="337">
          <cell r="A337">
            <v>5679</v>
          </cell>
          <cell r="B337" t="str">
            <v>JOSE RAMON MANTEROLA GOMEZ</v>
          </cell>
        </row>
        <row r="338">
          <cell r="A338">
            <v>5894</v>
          </cell>
          <cell r="B338" t="str">
            <v>JOSE JOAQUIM BAPTISTA BRAZ</v>
          </cell>
        </row>
        <row r="339">
          <cell r="A339">
            <v>13083</v>
          </cell>
          <cell r="B339" t="str">
            <v>LAVINIA POSTUMIA ANDRONESCU</v>
          </cell>
        </row>
        <row r="340">
          <cell r="A340">
            <v>7509</v>
          </cell>
          <cell r="B340" t="str">
            <v>RUBEN BARQUIN BARQUIN</v>
          </cell>
        </row>
        <row r="341">
          <cell r="A341">
            <v>226</v>
          </cell>
          <cell r="B341" t="str">
            <v>ARTURO BEAMURGIA GOMEZ</v>
          </cell>
        </row>
        <row r="342">
          <cell r="A342">
            <v>1081</v>
          </cell>
          <cell r="B342" t="str">
            <v>JOSEBA IMANOL QUIJADA AISA</v>
          </cell>
        </row>
        <row r="343">
          <cell r="A343">
            <v>53662</v>
          </cell>
          <cell r="B343" t="str">
            <v>ASIER GARCIA ALVAREZ</v>
          </cell>
        </row>
        <row r="344">
          <cell r="A344">
            <v>58217</v>
          </cell>
          <cell r="B344" t="str">
            <v>ESPERANZA CABALLERO ALONSO</v>
          </cell>
        </row>
        <row r="345">
          <cell r="A345">
            <v>58229</v>
          </cell>
          <cell r="B345" t="str">
            <v>Varios 53 Grupo 1 K3</v>
          </cell>
        </row>
        <row r="346">
          <cell r="A346">
            <v>7680</v>
          </cell>
          <cell r="B346" t="str">
            <v>JOSE ANTONIO VIVANCO JIMENEZ</v>
          </cell>
        </row>
        <row r="347">
          <cell r="A347">
            <v>805</v>
          </cell>
          <cell r="B347" t="str">
            <v>IGNACIO LANZA GARCIA</v>
          </cell>
        </row>
        <row r="348">
          <cell r="A348">
            <v>5531</v>
          </cell>
          <cell r="B348" t="str">
            <v>MANUEL ALEJANDRO ARAGON MARTINEZ</v>
          </cell>
        </row>
        <row r="349">
          <cell r="A349">
            <v>7736</v>
          </cell>
          <cell r="B349" t="str">
            <v>JUAN JOSE CEBALLOS GUTIERREZ</v>
          </cell>
        </row>
        <row r="350">
          <cell r="A350">
            <v>720</v>
          </cell>
          <cell r="B350" t="str">
            <v>SERGIO OTAMENDI ARBURUA</v>
          </cell>
        </row>
        <row r="351">
          <cell r="A351">
            <v>7553</v>
          </cell>
          <cell r="B351" t="str">
            <v>JUAN MIGUEL PEDRAZO CARRACEDO</v>
          </cell>
        </row>
        <row r="352">
          <cell r="A352">
            <v>20255</v>
          </cell>
          <cell r="B352" t="str">
            <v>AITOR MARTINEZ ITURBE</v>
          </cell>
        </row>
        <row r="353">
          <cell r="A353">
            <v>29197</v>
          </cell>
          <cell r="B353" t="str">
            <v>ENERITZ GONZALEZ IRAZUSTA</v>
          </cell>
        </row>
        <row r="354">
          <cell r="A354">
            <v>52061</v>
          </cell>
          <cell r="B354" t="str">
            <v>AINARA SANCHEZ LLANOS</v>
          </cell>
        </row>
        <row r="355">
          <cell r="A355">
            <v>53982</v>
          </cell>
          <cell r="B355" t="str">
            <v>ALEJANDRO UNZURRUNZAGA ECHEVESTE</v>
          </cell>
        </row>
        <row r="356">
          <cell r="A356">
            <v>726</v>
          </cell>
          <cell r="B356" t="str">
            <v>CESAR DORREGO PEREDA</v>
          </cell>
        </row>
        <row r="357">
          <cell r="A357">
            <v>7026</v>
          </cell>
          <cell r="B357" t="str">
            <v>FERNANDO MONJE OLCOZ</v>
          </cell>
        </row>
        <row r="358">
          <cell r="A358">
            <v>52199</v>
          </cell>
          <cell r="B358" t="str">
            <v>IÑIGO CABIA MARTIN</v>
          </cell>
        </row>
        <row r="359">
          <cell r="A359">
            <v>53996</v>
          </cell>
          <cell r="B359" t="str">
            <v>UNATZ CASTANDER MARTIN</v>
          </cell>
        </row>
        <row r="360">
          <cell r="A360">
            <v>57940</v>
          </cell>
          <cell r="B360" t="str">
            <v>Varios 53 Grupo 10</v>
          </cell>
        </row>
        <row r="361">
          <cell r="A361">
            <v>2724</v>
          </cell>
          <cell r="B361" t="str">
            <v>JUAN FELIX AGÜERO ORTIZ DE ZARA</v>
          </cell>
        </row>
        <row r="362">
          <cell r="A362">
            <v>53624</v>
          </cell>
          <cell r="B362" t="str">
            <v>GLORIA LOPEZ MONTILLA</v>
          </cell>
        </row>
        <row r="363">
          <cell r="A363">
            <v>42217</v>
          </cell>
          <cell r="B363" t="str">
            <v>BEATRIZ TRUEBA VALDERRABANO</v>
          </cell>
        </row>
        <row r="364">
          <cell r="A364">
            <v>52768</v>
          </cell>
          <cell r="B364" t="str">
            <v>JONATAN VALLE CAMUS</v>
          </cell>
        </row>
        <row r="365">
          <cell r="A365">
            <v>1173</v>
          </cell>
          <cell r="B365" t="str">
            <v>GUSTAVO CONTRERAS HERNANDO</v>
          </cell>
        </row>
        <row r="366">
          <cell r="A366">
            <v>2044</v>
          </cell>
          <cell r="B366" t="str">
            <v>GUSTAVO MELGOSA MARIN</v>
          </cell>
        </row>
        <row r="367">
          <cell r="A367">
            <v>2458</v>
          </cell>
          <cell r="B367" t="str">
            <v>JUAN MIGUEL FERNANDEZ JUAREZ</v>
          </cell>
        </row>
        <row r="368">
          <cell r="A368">
            <v>30392</v>
          </cell>
          <cell r="B368" t="str">
            <v>JUAN MANUEL MARTIN SANCHEZ</v>
          </cell>
        </row>
        <row r="369">
          <cell r="A369">
            <v>54024</v>
          </cell>
          <cell r="B369" t="str">
            <v>AMAIA IZAGUIRRE GARCIA</v>
          </cell>
        </row>
        <row r="370">
          <cell r="A370">
            <v>702</v>
          </cell>
          <cell r="B370" t="str">
            <v>ANGEL GONZALEZ VALLEJO</v>
          </cell>
        </row>
        <row r="371">
          <cell r="A371">
            <v>700</v>
          </cell>
          <cell r="B371" t="str">
            <v>VICTOR MANUEL ASLA GAMBOA</v>
          </cell>
        </row>
        <row r="372">
          <cell r="A372">
            <v>701</v>
          </cell>
          <cell r="B372" t="str">
            <v>AITOR HERRERA GONZALEZ</v>
          </cell>
        </row>
        <row r="373">
          <cell r="A373">
            <v>3110</v>
          </cell>
          <cell r="B373" t="str">
            <v>GAIZKA PERTUSA PAGAZAURTUND</v>
          </cell>
        </row>
        <row r="374">
          <cell r="A374">
            <v>30378</v>
          </cell>
          <cell r="B374" t="str">
            <v>IRATXE CALVO SUAREZ</v>
          </cell>
        </row>
        <row r="375">
          <cell r="A375">
            <v>40261</v>
          </cell>
          <cell r="B375" t="str">
            <v>JONATHAN SEGADE PEREZ</v>
          </cell>
        </row>
        <row r="376">
          <cell r="A376">
            <v>52079</v>
          </cell>
          <cell r="B376" t="str">
            <v>GERARDO ARISTONDO GARCIA</v>
          </cell>
        </row>
        <row r="377">
          <cell r="A377">
            <v>52328</v>
          </cell>
          <cell r="B377" t="str">
            <v>AIDA LLAMOSAS MUÑOZ</v>
          </cell>
        </row>
        <row r="378">
          <cell r="A378">
            <v>15027</v>
          </cell>
          <cell r="B378" t="str">
            <v>Varios 53 Grupo 2 k3</v>
          </cell>
        </row>
        <row r="379">
          <cell r="A379">
            <v>4980</v>
          </cell>
          <cell r="B379" t="str">
            <v>JUAN IGNACIO RUIZ GUTIERREZ</v>
          </cell>
        </row>
        <row r="380">
          <cell r="A380">
            <v>53932</v>
          </cell>
          <cell r="B380" t="str">
            <v>ASIER ZUBIA REDONDO</v>
          </cell>
        </row>
        <row r="381">
          <cell r="A381">
            <v>9588</v>
          </cell>
          <cell r="B381" t="str">
            <v>EDUARDO TORIBIO ALDACO</v>
          </cell>
        </row>
        <row r="382">
          <cell r="A382">
            <v>53299</v>
          </cell>
          <cell r="B382" t="str">
            <v>EDWARDS JAVIER PEREZ VIVAS</v>
          </cell>
        </row>
        <row r="383">
          <cell r="A383">
            <v>53359</v>
          </cell>
          <cell r="B383" t="str">
            <v>SHEREZADE BACIAO DAVILA</v>
          </cell>
        </row>
        <row r="384">
          <cell r="A384">
            <v>54016</v>
          </cell>
          <cell r="B384" t="str">
            <v>CARLOS USIN GUTIERREZ</v>
          </cell>
        </row>
        <row r="385">
          <cell r="A385">
            <v>10685</v>
          </cell>
          <cell r="B385" t="str">
            <v>LONGINOS PEREDA FERNANDEZ</v>
          </cell>
        </row>
        <row r="386">
          <cell r="A386">
            <v>53622</v>
          </cell>
          <cell r="B386" t="str">
            <v>XABIER IBARRA BALSERA</v>
          </cell>
        </row>
        <row r="387">
          <cell r="A387">
            <v>53722</v>
          </cell>
          <cell r="B387" t="str">
            <v>CAROLINA LARA SANDINO</v>
          </cell>
        </row>
        <row r="388">
          <cell r="A388">
            <v>1728</v>
          </cell>
          <cell r="B388" t="str">
            <v>IGNACIO BUJEDO TALLEDO</v>
          </cell>
        </row>
        <row r="389">
          <cell r="A389">
            <v>52833</v>
          </cell>
          <cell r="B389" t="str">
            <v>BORJA MONGE GARCIA</v>
          </cell>
        </row>
        <row r="390">
          <cell r="A390">
            <v>53101</v>
          </cell>
          <cell r="B390" t="str">
            <v>AINHOA CONDE VADILLO</v>
          </cell>
        </row>
        <row r="391">
          <cell r="A391">
            <v>53451</v>
          </cell>
          <cell r="B391" t="str">
            <v>ENEKO TABARA FERNANDEZ</v>
          </cell>
        </row>
        <row r="392">
          <cell r="A392">
            <v>53853</v>
          </cell>
          <cell r="B392" t="str">
            <v>BORJA GARCIA GIL</v>
          </cell>
        </row>
        <row r="393">
          <cell r="A393">
            <v>42377</v>
          </cell>
          <cell r="B393" t="str">
            <v>ALVARO URQUIAGA LERMA</v>
          </cell>
        </row>
        <row r="394">
          <cell r="A394">
            <v>9128</v>
          </cell>
          <cell r="B394" t="str">
            <v>Varios 53 Grupo 3</v>
          </cell>
        </row>
        <row r="395">
          <cell r="A395">
            <v>37305</v>
          </cell>
          <cell r="B395" t="str">
            <v>Varios 53 Grupo 4 K3</v>
          </cell>
        </row>
        <row r="396">
          <cell r="A396">
            <v>53518</v>
          </cell>
          <cell r="B396" t="str">
            <v>AIDA FERNANDEZ SIERRA</v>
          </cell>
        </row>
        <row r="397">
          <cell r="A397">
            <v>52149</v>
          </cell>
          <cell r="B397" t="str">
            <v>MARIUS IONEL CIRT</v>
          </cell>
        </row>
        <row r="398">
          <cell r="A398">
            <v>54033</v>
          </cell>
          <cell r="B398" t="str">
            <v>MARIO CUARTAS GONZALEZ</v>
          </cell>
        </row>
        <row r="399">
          <cell r="A399">
            <v>1454</v>
          </cell>
          <cell r="B399" t="str">
            <v>SONIA HERGUIJUELA PEREZ</v>
          </cell>
        </row>
        <row r="400">
          <cell r="A400">
            <v>1725</v>
          </cell>
          <cell r="B400" t="str">
            <v>JOSE CASTAÑEDA PRIETO</v>
          </cell>
        </row>
        <row r="401">
          <cell r="A401">
            <v>3261</v>
          </cell>
          <cell r="B401" t="str">
            <v>JESUS MARIA RODRIGO SANCHEZ</v>
          </cell>
        </row>
        <row r="402">
          <cell r="A402">
            <v>53888</v>
          </cell>
          <cell r="B402" t="str">
            <v>ION BORJA MARTINEZ RODRIGUEZ</v>
          </cell>
        </row>
        <row r="403">
          <cell r="A403">
            <v>52434</v>
          </cell>
          <cell r="B403" t="str">
            <v>FRANK DAVID HERRERA EGAÑA</v>
          </cell>
        </row>
        <row r="404">
          <cell r="A404">
            <v>1727</v>
          </cell>
          <cell r="B404" t="str">
            <v>JOSE MANUEL DURAN RODRIGUEZ</v>
          </cell>
        </row>
        <row r="405">
          <cell r="A405">
            <v>52666</v>
          </cell>
          <cell r="B405" t="str">
            <v>JONE PEREZ MARTIN</v>
          </cell>
        </row>
        <row r="406">
          <cell r="A406">
            <v>53298</v>
          </cell>
          <cell r="B406" t="str">
            <v>SERGIO JOSE LOPEZ BENITEZ</v>
          </cell>
        </row>
        <row r="407">
          <cell r="A407">
            <v>54031</v>
          </cell>
          <cell r="B407" t="str">
            <v>ASIER BARREDO VIÑA</v>
          </cell>
        </row>
        <row r="408">
          <cell r="A408">
            <v>30431</v>
          </cell>
          <cell r="B408" t="str">
            <v>Varios 53 Grupo 5</v>
          </cell>
        </row>
        <row r="409">
          <cell r="A409">
            <v>52665</v>
          </cell>
          <cell r="B409" t="str">
            <v>ANTONIO ARITMENDI SANZ</v>
          </cell>
        </row>
        <row r="410">
          <cell r="A410">
            <v>2661</v>
          </cell>
          <cell r="B410" t="str">
            <v>MIGUEL ANGEL GUTIERREZ GARCIA</v>
          </cell>
        </row>
        <row r="411">
          <cell r="A411">
            <v>54064</v>
          </cell>
          <cell r="B411" t="str">
            <v>ESTEFANY CUELLAR SALAMANCA</v>
          </cell>
        </row>
        <row r="412">
          <cell r="A412">
            <v>6664</v>
          </cell>
          <cell r="B412" t="str">
            <v>IKERNE URTEAGA ERRASTI</v>
          </cell>
        </row>
        <row r="413">
          <cell r="A413">
            <v>6929</v>
          </cell>
          <cell r="B413" t="str">
            <v>BORJA ELIZALDE FERNANDEZ</v>
          </cell>
        </row>
        <row r="414">
          <cell r="A414">
            <v>53893</v>
          </cell>
          <cell r="B414" t="str">
            <v>ERIK NAVARRO MANJARRES</v>
          </cell>
        </row>
        <row r="415">
          <cell r="A415">
            <v>6603</v>
          </cell>
          <cell r="B415" t="str">
            <v>FLORENCIO BARREÑA RODRIGUEZ</v>
          </cell>
        </row>
        <row r="416">
          <cell r="A416">
            <v>749</v>
          </cell>
          <cell r="B416" t="str">
            <v>IGNACIO PEREZ ERROZ</v>
          </cell>
        </row>
        <row r="417">
          <cell r="A417">
            <v>6797</v>
          </cell>
          <cell r="B417" t="str">
            <v>JORGE MATEOS TORCA</v>
          </cell>
        </row>
        <row r="418">
          <cell r="A418">
            <v>42270</v>
          </cell>
          <cell r="B418" t="str">
            <v>OKARITZ SAN SEBASTIAN RODRIG</v>
          </cell>
        </row>
        <row r="419">
          <cell r="A419">
            <v>53106</v>
          </cell>
          <cell r="B419" t="str">
            <v>ALAIN MARTIN IGARTUA</v>
          </cell>
        </row>
        <row r="420">
          <cell r="A420">
            <v>53426</v>
          </cell>
          <cell r="B420" t="str">
            <v>JON ZUBERO GOIENECHE</v>
          </cell>
        </row>
        <row r="421">
          <cell r="A421">
            <v>53552</v>
          </cell>
          <cell r="B421" t="str">
            <v>CHRISTIAN PRADOS SANCHEZ</v>
          </cell>
        </row>
        <row r="422">
          <cell r="A422">
            <v>58806</v>
          </cell>
          <cell r="B422" t="str">
            <v>JON ATIENZA RODRIGUEZ</v>
          </cell>
        </row>
        <row r="423">
          <cell r="A423">
            <v>30430</v>
          </cell>
          <cell r="B423" t="str">
            <v>Varios 53 Grupo 6</v>
          </cell>
        </row>
        <row r="424">
          <cell r="A424">
            <v>5483</v>
          </cell>
          <cell r="B424" t="str">
            <v>ANA FERNANDEZ CUEVA</v>
          </cell>
        </row>
        <row r="425">
          <cell r="A425">
            <v>53138</v>
          </cell>
          <cell r="B425" t="str">
            <v>ENRIQUE ABASCAL PEREZ</v>
          </cell>
        </row>
        <row r="426">
          <cell r="A426">
            <v>53783</v>
          </cell>
          <cell r="B426" t="str">
            <v>CARLOS CALDERON GALVAN</v>
          </cell>
        </row>
        <row r="427">
          <cell r="A427">
            <v>53939</v>
          </cell>
          <cell r="B427" t="str">
            <v>JAVIER CARBAJO BLANCO</v>
          </cell>
        </row>
        <row r="428">
          <cell r="A428">
            <v>58389</v>
          </cell>
          <cell r="B428" t="str">
            <v>PILAR TERESA PEÑA FERNANDEZ</v>
          </cell>
        </row>
        <row r="429">
          <cell r="A429">
            <v>53843</v>
          </cell>
          <cell r="B429" t="str">
            <v>IKER GORROTXATEGI MARTIN</v>
          </cell>
        </row>
        <row r="430">
          <cell r="A430">
            <v>53983</v>
          </cell>
          <cell r="B430" t="str">
            <v>JOKIN SOROA AMENABAR</v>
          </cell>
        </row>
        <row r="431">
          <cell r="A431">
            <v>52678</v>
          </cell>
          <cell r="B431" t="str">
            <v>ESTEFAN MOLINO MARTIN</v>
          </cell>
        </row>
        <row r="432">
          <cell r="A432">
            <v>42422</v>
          </cell>
          <cell r="B432" t="str">
            <v>MARIUS TOMY VOICU</v>
          </cell>
        </row>
        <row r="433">
          <cell r="A433">
            <v>50247</v>
          </cell>
          <cell r="B433" t="str">
            <v>ENERITZ SAN SEBASTIAN RODRIG</v>
          </cell>
        </row>
        <row r="434">
          <cell r="A434">
            <v>10766</v>
          </cell>
          <cell r="B434" t="str">
            <v>Varios 53 Grupo 7</v>
          </cell>
        </row>
        <row r="435">
          <cell r="A435">
            <v>53825</v>
          </cell>
          <cell r="B435" t="str">
            <v>AITOR MAQUEDANO TOVAR</v>
          </cell>
        </row>
        <row r="436">
          <cell r="A436">
            <v>214</v>
          </cell>
          <cell r="B436" t="str">
            <v>FRANCISCO JAVIER VALCARCEL SAMPEDRO</v>
          </cell>
        </row>
        <row r="437">
          <cell r="A437">
            <v>53402</v>
          </cell>
          <cell r="B437" t="str">
            <v>ADRIAN SANCHEZ AGUIRRE</v>
          </cell>
        </row>
        <row r="438">
          <cell r="A438">
            <v>42227</v>
          </cell>
          <cell r="B438" t="str">
            <v>GARIKOITZ BAÑOS GARCIA</v>
          </cell>
        </row>
        <row r="439">
          <cell r="A439">
            <v>5871</v>
          </cell>
          <cell r="B439" t="str">
            <v>FERNANDO TARANCON CENTENO</v>
          </cell>
        </row>
        <row r="440">
          <cell r="A440">
            <v>10429</v>
          </cell>
          <cell r="B440" t="str">
            <v>JANETH RIVERA AGUDELO</v>
          </cell>
        </row>
        <row r="441">
          <cell r="A441">
            <v>10496</v>
          </cell>
          <cell r="B441" t="str">
            <v>VICTOR ALVAREZ ZAMBRANA</v>
          </cell>
        </row>
        <row r="442">
          <cell r="A442">
            <v>53269</v>
          </cell>
          <cell r="B442" t="str">
            <v>EIDER CIDONCHA NUNEZ</v>
          </cell>
        </row>
        <row r="443">
          <cell r="A443">
            <v>53723</v>
          </cell>
          <cell r="B443" t="str">
            <v>ALBA TAIN GARCIA</v>
          </cell>
        </row>
        <row r="444">
          <cell r="A444">
            <v>53805</v>
          </cell>
          <cell r="B444" t="str">
            <v>BEGOÑA DIEZ MIGUEL</v>
          </cell>
        </row>
        <row r="445">
          <cell r="A445">
            <v>53984</v>
          </cell>
          <cell r="B445" t="str">
            <v>ION TUDANCA FELIZ</v>
          </cell>
        </row>
        <row r="446">
          <cell r="A446">
            <v>58105</v>
          </cell>
          <cell r="B446" t="str">
            <v>ROBERTO SANTA OLALLA GOMEZ</v>
          </cell>
        </row>
        <row r="447">
          <cell r="A447">
            <v>229</v>
          </cell>
          <cell r="B447" t="str">
            <v>Varios 53 Grupo 8</v>
          </cell>
        </row>
        <row r="448">
          <cell r="A448">
            <v>220</v>
          </cell>
          <cell r="B448" t="str">
            <v>JUAN CARLOS NUÑEZ VAZQUEZ</v>
          </cell>
        </row>
        <row r="449">
          <cell r="A449">
            <v>58011</v>
          </cell>
          <cell r="B449" t="str">
            <v>Varios 53 Grupo 9</v>
          </cell>
        </row>
        <row r="450">
          <cell r="A450">
            <v>54063</v>
          </cell>
          <cell r="B450" t="str">
            <v>SERGIO MONTERO ORDIERES</v>
          </cell>
        </row>
        <row r="451">
          <cell r="A451">
            <v>14950</v>
          </cell>
          <cell r="B451" t="str">
            <v>Varios DRV Reg 53</v>
          </cell>
        </row>
        <row r="452">
          <cell r="A452">
            <v>54089</v>
          </cell>
          <cell r="B452" t="str">
            <v>DYLAN GILLEDO VALENZUELA</v>
          </cell>
        </row>
        <row r="453">
          <cell r="A453">
            <v>54090</v>
          </cell>
          <cell r="B453" t="str">
            <v>SANTIAGO GRANADO GIRALDO</v>
          </cell>
        </row>
        <row r="454">
          <cell r="A454">
            <v>6273</v>
          </cell>
          <cell r="B454" t="str">
            <v>ROBERTO MARTINEZ FRANCO</v>
          </cell>
        </row>
        <row r="455">
          <cell r="A455">
            <v>245</v>
          </cell>
          <cell r="B455" t="str">
            <v>JESUS RAMON VINUE ANCHO</v>
          </cell>
        </row>
        <row r="456">
          <cell r="A456">
            <v>239</v>
          </cell>
          <cell r="B456" t="str">
            <v>JOSE LUIS RAMON PEREZ</v>
          </cell>
        </row>
        <row r="457">
          <cell r="A457">
            <v>272</v>
          </cell>
          <cell r="B457" t="str">
            <v>FELIPE JULIAN CEÑA LARRAD</v>
          </cell>
        </row>
        <row r="458">
          <cell r="A458">
            <v>7713</v>
          </cell>
          <cell r="B458" t="str">
            <v>VICTOR MANUEL PEÑA ARANSAY</v>
          </cell>
        </row>
        <row r="459">
          <cell r="A459">
            <v>52543</v>
          </cell>
          <cell r="B459" t="str">
            <v>IÑAKI VAREA PEREZ</v>
          </cell>
        </row>
        <row r="460">
          <cell r="A460">
            <v>58558</v>
          </cell>
          <cell r="B460" t="str">
            <v>ISMAEL SAEZ TORRE CASADO</v>
          </cell>
        </row>
        <row r="461">
          <cell r="A461">
            <v>250</v>
          </cell>
          <cell r="B461" t="str">
            <v>SERGIO ELOSUA LAMANA</v>
          </cell>
        </row>
        <row r="462">
          <cell r="A462">
            <v>20266</v>
          </cell>
          <cell r="B462" t="str">
            <v>MARIA PEREZ PRAT</v>
          </cell>
        </row>
        <row r="463">
          <cell r="A463">
            <v>53238</v>
          </cell>
          <cell r="B463" t="str">
            <v>KEPA LONGAS BEBIA</v>
          </cell>
        </row>
        <row r="464">
          <cell r="A464">
            <v>53661</v>
          </cell>
          <cell r="B464" t="str">
            <v>ALEKSANDAR EMILOV CHILIKOV</v>
          </cell>
        </row>
        <row r="465">
          <cell r="A465">
            <v>58035</v>
          </cell>
          <cell r="B465" t="str">
            <v>DANIEL GALDEANO VEGA</v>
          </cell>
        </row>
        <row r="466">
          <cell r="A466">
            <v>58</v>
          </cell>
          <cell r="B466" t="str">
            <v>ALBERTO CALVO SIMON</v>
          </cell>
        </row>
        <row r="467">
          <cell r="A467">
            <v>53538</v>
          </cell>
          <cell r="B467" t="str">
            <v>ALEJANDRO ROS DORADO</v>
          </cell>
        </row>
        <row r="468">
          <cell r="A468">
            <v>53720</v>
          </cell>
          <cell r="B468" t="str">
            <v>ALEJANDRO PACHECO ESCRIBANO</v>
          </cell>
        </row>
        <row r="469">
          <cell r="A469">
            <v>2410</v>
          </cell>
          <cell r="B469" t="str">
            <v>Varios 55 Grupo 1</v>
          </cell>
        </row>
        <row r="470">
          <cell r="A470">
            <v>58410</v>
          </cell>
          <cell r="B470" t="str">
            <v>Varios 55 Grupo 1 K3</v>
          </cell>
        </row>
        <row r="471">
          <cell r="A471">
            <v>42358</v>
          </cell>
          <cell r="B471" t="str">
            <v>ENRIQUE GONZALEZ RUIZ</v>
          </cell>
        </row>
        <row r="472">
          <cell r="A472">
            <v>53523</v>
          </cell>
          <cell r="B472" t="str">
            <v>SERGIO RABANOS TOBIAS</v>
          </cell>
        </row>
        <row r="473">
          <cell r="A473">
            <v>53946</v>
          </cell>
          <cell r="B473" t="str">
            <v>OSCAR MARIN PASCUAL</v>
          </cell>
        </row>
        <row r="474">
          <cell r="A474">
            <v>53973</v>
          </cell>
          <cell r="B474" t="str">
            <v>PABLO RUIZ DIAZ</v>
          </cell>
        </row>
        <row r="475">
          <cell r="A475">
            <v>6705</v>
          </cell>
          <cell r="B475" t="str">
            <v>IÑIGO BAREA MURGA</v>
          </cell>
        </row>
        <row r="476">
          <cell r="A476">
            <v>53869</v>
          </cell>
          <cell r="B476" t="str">
            <v>JAVIER VIDAURRETA SOLANAS</v>
          </cell>
        </row>
        <row r="477">
          <cell r="A477">
            <v>53881</v>
          </cell>
          <cell r="B477" t="str">
            <v>ALAIN YABEN FERNANDEZ</v>
          </cell>
        </row>
        <row r="478">
          <cell r="A478">
            <v>53924</v>
          </cell>
          <cell r="B478" t="str">
            <v>JULEN RUBIO MARTINEZ</v>
          </cell>
        </row>
        <row r="479">
          <cell r="A479">
            <v>6708</v>
          </cell>
          <cell r="B479" t="str">
            <v>EDUARDO AGUILERA DE BLAS</v>
          </cell>
        </row>
        <row r="480">
          <cell r="A480">
            <v>30371</v>
          </cell>
          <cell r="B480" t="str">
            <v>JESUS MANUEL CARAZO CARREIRO</v>
          </cell>
        </row>
        <row r="481">
          <cell r="A481">
            <v>9134</v>
          </cell>
          <cell r="B481" t="str">
            <v>Varios 55 Grupo 10</v>
          </cell>
        </row>
        <row r="482">
          <cell r="A482">
            <v>3235</v>
          </cell>
          <cell r="B482" t="str">
            <v>JOSE IGNACIO POMAR OBIS</v>
          </cell>
        </row>
        <row r="483">
          <cell r="A483">
            <v>52950</v>
          </cell>
          <cell r="B483" t="str">
            <v>MARIA MARCIAL GUILLEN</v>
          </cell>
        </row>
        <row r="484">
          <cell r="A484">
            <v>55159</v>
          </cell>
          <cell r="B484" t="str">
            <v>IGNACIO AZAGRA ASIN</v>
          </cell>
        </row>
        <row r="485">
          <cell r="A485">
            <v>55226</v>
          </cell>
          <cell r="B485" t="str">
            <v>ANDRES VIZCARGUENAGA MUNARR</v>
          </cell>
        </row>
        <row r="486">
          <cell r="A486">
            <v>53325</v>
          </cell>
          <cell r="B486" t="str">
            <v>SERGIO ARANA LOPEZ</v>
          </cell>
        </row>
        <row r="487">
          <cell r="A487">
            <v>53781</v>
          </cell>
          <cell r="B487" t="str">
            <v>AROA ANUARBE DE DIEGO</v>
          </cell>
        </row>
        <row r="488">
          <cell r="A488">
            <v>50248</v>
          </cell>
          <cell r="B488" t="str">
            <v>BEATRIZ HERNANDEZ GARCIA</v>
          </cell>
        </row>
        <row r="489">
          <cell r="A489">
            <v>53643</v>
          </cell>
          <cell r="B489" t="str">
            <v>LUCAS TRULLEN AZNAR</v>
          </cell>
        </row>
        <row r="490">
          <cell r="A490">
            <v>53748</v>
          </cell>
          <cell r="B490" t="str">
            <v>ELOY DAVID FANDOS BARRIUSO</v>
          </cell>
        </row>
        <row r="491">
          <cell r="A491">
            <v>53791</v>
          </cell>
          <cell r="B491" t="str">
            <v>ADRIAN RUBIO GALLEGO</v>
          </cell>
        </row>
        <row r="492">
          <cell r="A492">
            <v>55210</v>
          </cell>
          <cell r="B492" t="str">
            <v>JOSE MARIA PLAZA CUENCA</v>
          </cell>
        </row>
        <row r="493">
          <cell r="A493">
            <v>9142</v>
          </cell>
          <cell r="B493" t="str">
            <v>Varios 55 Grupo 12</v>
          </cell>
        </row>
        <row r="494">
          <cell r="A494">
            <v>52913</v>
          </cell>
          <cell r="B494" t="str">
            <v>BORJA SAENZ MARTIN</v>
          </cell>
        </row>
        <row r="495">
          <cell r="A495">
            <v>53398</v>
          </cell>
          <cell r="B495" t="str">
            <v>PAUL BONNEFOY ABELLO</v>
          </cell>
        </row>
        <row r="496">
          <cell r="A496">
            <v>53679</v>
          </cell>
          <cell r="B496" t="str">
            <v>MARCOS MORENO SAEZ</v>
          </cell>
        </row>
        <row r="497">
          <cell r="A497">
            <v>53747</v>
          </cell>
          <cell r="B497" t="str">
            <v>JORGE MARTINEZ HERNANDEZ</v>
          </cell>
        </row>
        <row r="498">
          <cell r="A498">
            <v>53994</v>
          </cell>
          <cell r="B498" t="str">
            <v>DAVID BRUQUE DE LA RIVA</v>
          </cell>
        </row>
        <row r="499">
          <cell r="A499">
            <v>29016</v>
          </cell>
          <cell r="B499" t="str">
            <v>ANA ITOIZ VILLANUEVA</v>
          </cell>
        </row>
        <row r="500">
          <cell r="A500">
            <v>53865</v>
          </cell>
          <cell r="B500" t="str">
            <v>DANIEL SANCHEZ PARADA</v>
          </cell>
        </row>
        <row r="501">
          <cell r="A501">
            <v>53877</v>
          </cell>
          <cell r="B501" t="str">
            <v>ANDER EZPELETA RODRIGUEZ</v>
          </cell>
        </row>
        <row r="502">
          <cell r="A502">
            <v>53995</v>
          </cell>
          <cell r="B502" t="str">
            <v>VICTOR MANUEL GARCIA ABERASTURI</v>
          </cell>
        </row>
        <row r="503">
          <cell r="A503">
            <v>58005</v>
          </cell>
          <cell r="B503" t="str">
            <v>Varios Region 55 Grupo 13</v>
          </cell>
        </row>
        <row r="504">
          <cell r="A504">
            <v>270</v>
          </cell>
          <cell r="B504" t="str">
            <v>ALVARO BUSTILLO LATORRE</v>
          </cell>
        </row>
        <row r="505">
          <cell r="A505">
            <v>2362</v>
          </cell>
          <cell r="B505" t="str">
            <v>ROBERTO HERRERO ESCOBEDO</v>
          </cell>
        </row>
        <row r="506">
          <cell r="A506">
            <v>3566</v>
          </cell>
          <cell r="B506" t="str">
            <v>IGNACIO EXTREMIANA SAENZ</v>
          </cell>
        </row>
        <row r="507">
          <cell r="A507">
            <v>52942</v>
          </cell>
          <cell r="B507" t="str">
            <v>DAVID PEREZ MONJE</v>
          </cell>
        </row>
        <row r="508">
          <cell r="A508">
            <v>2745</v>
          </cell>
          <cell r="B508" t="str">
            <v>FERMIN VAZQUEZ VEGA</v>
          </cell>
        </row>
        <row r="509">
          <cell r="A509">
            <v>3451</v>
          </cell>
          <cell r="B509" t="str">
            <v>GUILLERMO FERNANDEZ ASIAIN</v>
          </cell>
        </row>
        <row r="510">
          <cell r="A510">
            <v>4665</v>
          </cell>
          <cell r="B510" t="str">
            <v>SANTIAGO USTARROZ ZUBICOA</v>
          </cell>
        </row>
        <row r="511">
          <cell r="A511">
            <v>6683</v>
          </cell>
          <cell r="B511" t="str">
            <v>CARLOS FRANCES LACARRA</v>
          </cell>
        </row>
        <row r="512">
          <cell r="A512">
            <v>19260</v>
          </cell>
          <cell r="B512" t="str">
            <v>DANIEL JIMENEZ IBAÑEZ</v>
          </cell>
        </row>
        <row r="513">
          <cell r="A513">
            <v>52763</v>
          </cell>
          <cell r="B513" t="str">
            <v>PATRICIA GARBAYO CHIVITE</v>
          </cell>
        </row>
        <row r="514">
          <cell r="A514">
            <v>54039</v>
          </cell>
          <cell r="B514" t="str">
            <v>DANNY CALDERON GOMEZ</v>
          </cell>
        </row>
        <row r="515">
          <cell r="A515">
            <v>29025</v>
          </cell>
          <cell r="B515" t="str">
            <v>DAVID MILLAN MOLINERO</v>
          </cell>
        </row>
        <row r="516">
          <cell r="A516">
            <v>26002</v>
          </cell>
          <cell r="B516" t="str">
            <v>Varios 55 Grupo 2 K3</v>
          </cell>
        </row>
        <row r="517">
          <cell r="A517">
            <v>24064</v>
          </cell>
          <cell r="B517" t="str">
            <v>JOSE ALBERTO CIVERA GARCIA</v>
          </cell>
        </row>
        <row r="518">
          <cell r="A518">
            <v>40536</v>
          </cell>
          <cell r="B518" t="str">
            <v>SHEILA MARTIN JULVE</v>
          </cell>
        </row>
        <row r="519">
          <cell r="A519">
            <v>42236</v>
          </cell>
          <cell r="B519" t="str">
            <v>TOMAS MONFERRER GOMEZ</v>
          </cell>
        </row>
        <row r="520">
          <cell r="A520">
            <v>1742</v>
          </cell>
          <cell r="B520" t="str">
            <v>JOSE MIGUEL GELABERT PARRAS</v>
          </cell>
        </row>
        <row r="521">
          <cell r="A521">
            <v>1383</v>
          </cell>
          <cell r="B521" t="str">
            <v>JOSE ANTONIO SERRANO LUNA</v>
          </cell>
        </row>
        <row r="522">
          <cell r="A522">
            <v>6749</v>
          </cell>
          <cell r="B522" t="str">
            <v>ANTONIO FELIPE CRUZ DONIS</v>
          </cell>
        </row>
        <row r="523">
          <cell r="A523">
            <v>24006</v>
          </cell>
          <cell r="B523" t="str">
            <v>ENRIQUE CORRAL CARMONA</v>
          </cell>
        </row>
        <row r="524">
          <cell r="A524">
            <v>24032</v>
          </cell>
          <cell r="B524" t="str">
            <v>SERGIO BLASCO GRACIA</v>
          </cell>
        </row>
        <row r="525">
          <cell r="A525">
            <v>52824</v>
          </cell>
          <cell r="B525" t="str">
            <v>DIEGO ALONSO MARTINEZ</v>
          </cell>
        </row>
        <row r="526">
          <cell r="A526">
            <v>53434</v>
          </cell>
          <cell r="B526" t="str">
            <v>LUCIANA JIMENA CASTIÑEIRA FERNANDEZ</v>
          </cell>
        </row>
        <row r="527">
          <cell r="A527">
            <v>53842</v>
          </cell>
          <cell r="B527" t="str">
            <v>PABLO GODINA LATRE</v>
          </cell>
        </row>
        <row r="528">
          <cell r="A528">
            <v>53872</v>
          </cell>
          <cell r="B528" t="str">
            <v>LUCAS GIMENO MANTECON</v>
          </cell>
        </row>
        <row r="529">
          <cell r="A529">
            <v>53895</v>
          </cell>
          <cell r="B529" t="str">
            <v>ALEJANDRO ESTEBAN GALLEGO</v>
          </cell>
        </row>
        <row r="530">
          <cell r="A530">
            <v>53942</v>
          </cell>
          <cell r="B530" t="str">
            <v>LAURA PIÑERO ALVAR</v>
          </cell>
        </row>
        <row r="531">
          <cell r="A531">
            <v>54079</v>
          </cell>
          <cell r="B531" t="str">
            <v>JORGE ALONSO GARCIA</v>
          </cell>
        </row>
        <row r="532">
          <cell r="A532">
            <v>4005</v>
          </cell>
          <cell r="B532" t="str">
            <v>Varios 55 Grupo 3</v>
          </cell>
        </row>
        <row r="533">
          <cell r="A533">
            <v>3130</v>
          </cell>
          <cell r="B533" t="str">
            <v>RAUL FERRANDO LAFUENTE</v>
          </cell>
        </row>
        <row r="534">
          <cell r="A534">
            <v>3236</v>
          </cell>
          <cell r="B534" t="str">
            <v>CARLOS POSTIGO GRACIA</v>
          </cell>
        </row>
        <row r="535">
          <cell r="A535">
            <v>29251</v>
          </cell>
          <cell r="B535" t="str">
            <v>VICTOR CANTIN PINILLA</v>
          </cell>
        </row>
        <row r="536">
          <cell r="A536">
            <v>53499</v>
          </cell>
          <cell r="B536" t="str">
            <v>JAVIER SANZ PORTILLO</v>
          </cell>
        </row>
        <row r="537">
          <cell r="A537">
            <v>3832</v>
          </cell>
          <cell r="B537" t="str">
            <v>JAVIER GONZALEZ DE LA RIVA</v>
          </cell>
        </row>
        <row r="538">
          <cell r="A538">
            <v>30321</v>
          </cell>
          <cell r="B538" t="str">
            <v>JUAN CARLOS SISAMON SORIANO</v>
          </cell>
        </row>
        <row r="539">
          <cell r="A539">
            <v>1767</v>
          </cell>
          <cell r="B539" t="str">
            <v>SERGIO SERRANO LUNA</v>
          </cell>
        </row>
        <row r="540">
          <cell r="A540">
            <v>735</v>
          </cell>
          <cell r="B540" t="str">
            <v>ANTONIO SOLBES ALVAREZ</v>
          </cell>
        </row>
        <row r="541">
          <cell r="A541">
            <v>3988</v>
          </cell>
          <cell r="B541" t="str">
            <v>DAVID GAY GUIXERAS</v>
          </cell>
        </row>
        <row r="542">
          <cell r="A542">
            <v>7688</v>
          </cell>
          <cell r="B542" t="str">
            <v>JUAN ANTONIO POSAC ISAC</v>
          </cell>
        </row>
        <row r="543">
          <cell r="A543">
            <v>9082</v>
          </cell>
          <cell r="B543" t="str">
            <v>JOSE ANGEL MUÑOZ CEBOLLA</v>
          </cell>
        </row>
        <row r="544">
          <cell r="A544">
            <v>25082</v>
          </cell>
          <cell r="B544" t="str">
            <v>ELENA COMPAÑ PAREDES</v>
          </cell>
        </row>
        <row r="545">
          <cell r="A545">
            <v>42112</v>
          </cell>
          <cell r="B545" t="str">
            <v>ALEX LABORDA DEL ARCO</v>
          </cell>
        </row>
        <row r="546">
          <cell r="A546">
            <v>58815</v>
          </cell>
          <cell r="B546" t="str">
            <v>DIANA SUSANA VALVERDE LOPEZ</v>
          </cell>
        </row>
        <row r="547">
          <cell r="A547">
            <v>11692</v>
          </cell>
          <cell r="B547" t="str">
            <v>Varios 55 Grupo 4</v>
          </cell>
        </row>
        <row r="548">
          <cell r="A548">
            <v>4833</v>
          </cell>
          <cell r="B548" t="str">
            <v>DAVID GARCES PUEYO</v>
          </cell>
        </row>
        <row r="549">
          <cell r="A549">
            <v>42256</v>
          </cell>
          <cell r="B549" t="str">
            <v>JOSE VITALLA CASANAVA</v>
          </cell>
        </row>
        <row r="550">
          <cell r="A550">
            <v>42286</v>
          </cell>
          <cell r="B550" t="str">
            <v>LUIS NOVELLA MELENDEZ</v>
          </cell>
        </row>
        <row r="551">
          <cell r="A551">
            <v>52615</v>
          </cell>
          <cell r="B551" t="str">
            <v>SERGIO BERNET SANCHEZ</v>
          </cell>
        </row>
        <row r="552">
          <cell r="A552">
            <v>53654</v>
          </cell>
          <cell r="B552" t="str">
            <v>ALEX SHVAYKA</v>
          </cell>
        </row>
        <row r="553">
          <cell r="A553">
            <v>54018</v>
          </cell>
          <cell r="B553" t="str">
            <v>AINHOA CONDE IGLESIAS</v>
          </cell>
        </row>
        <row r="554">
          <cell r="A554">
            <v>1789</v>
          </cell>
          <cell r="B554" t="str">
            <v>LUIS MIGUEL CORTES LEDESMA</v>
          </cell>
        </row>
        <row r="555">
          <cell r="A555">
            <v>2703</v>
          </cell>
          <cell r="B555" t="str">
            <v>FRANCISCO JAVIER SAN MARTIN AZNAR</v>
          </cell>
        </row>
        <row r="556">
          <cell r="A556">
            <v>52350</v>
          </cell>
          <cell r="B556" t="str">
            <v>SHEILA ROYO VILLARREAL</v>
          </cell>
        </row>
        <row r="557">
          <cell r="A557">
            <v>52761</v>
          </cell>
          <cell r="B557" t="str">
            <v>DIEGO MARTINEZ GIRALDOS</v>
          </cell>
        </row>
        <row r="558">
          <cell r="A558">
            <v>53955</v>
          </cell>
          <cell r="B558" t="str">
            <v>DIEGO BLASCO PEREZ</v>
          </cell>
        </row>
        <row r="559">
          <cell r="A559">
            <v>9136</v>
          </cell>
          <cell r="B559" t="str">
            <v>Varios 55 Grupo 5</v>
          </cell>
        </row>
        <row r="560">
          <cell r="A560">
            <v>3755</v>
          </cell>
          <cell r="B560" t="str">
            <v>JOSE MANUEL CHAPARRO CARDOSO</v>
          </cell>
        </row>
        <row r="561">
          <cell r="A561">
            <v>3968</v>
          </cell>
          <cell r="B561" t="str">
            <v>OSCAR LATORRE RIO</v>
          </cell>
        </row>
        <row r="562">
          <cell r="A562">
            <v>29066</v>
          </cell>
          <cell r="B562" t="str">
            <v>MARIA BURGOS SANCHEZ</v>
          </cell>
        </row>
        <row r="563">
          <cell r="A563">
            <v>52597</v>
          </cell>
          <cell r="B563" t="str">
            <v>IVAN MORENO PAVON</v>
          </cell>
        </row>
        <row r="564">
          <cell r="A564">
            <v>52682</v>
          </cell>
          <cell r="B564" t="str">
            <v>GORKA LOPEZ SAN MARTIN</v>
          </cell>
        </row>
        <row r="565">
          <cell r="A565">
            <v>53350</v>
          </cell>
          <cell r="B565" t="str">
            <v>JON ARTOLETA GALDEANO</v>
          </cell>
        </row>
        <row r="566">
          <cell r="A566">
            <v>53719</v>
          </cell>
          <cell r="B566" t="str">
            <v>YANNICK OTTO MARTIN</v>
          </cell>
        </row>
        <row r="567">
          <cell r="A567">
            <v>53925</v>
          </cell>
          <cell r="B567" t="str">
            <v>ENRIQUE GOMEZ PRADO</v>
          </cell>
        </row>
        <row r="568">
          <cell r="A568">
            <v>53945</v>
          </cell>
          <cell r="B568" t="str">
            <v>LUIS MANUEL AGUADO DIEZ</v>
          </cell>
        </row>
        <row r="569">
          <cell r="A569">
            <v>54019</v>
          </cell>
          <cell r="B569" t="str">
            <v>ALEXANDER RONCAL ZANOSAVA</v>
          </cell>
        </row>
        <row r="570">
          <cell r="A570">
            <v>53105</v>
          </cell>
          <cell r="B570" t="str">
            <v>VICTOR LATORRE SANZ</v>
          </cell>
        </row>
        <row r="571">
          <cell r="A571">
            <v>50217</v>
          </cell>
          <cell r="B571" t="str">
            <v>Varios 55 Grupo 6</v>
          </cell>
        </row>
        <row r="572">
          <cell r="A572">
            <v>24</v>
          </cell>
          <cell r="B572" t="str">
            <v>DANIEL VINUE ANCHO</v>
          </cell>
        </row>
        <row r="573">
          <cell r="A573">
            <v>5562</v>
          </cell>
          <cell r="B573" t="str">
            <v>EMILIO ORLANDO GUIRAL ABAD</v>
          </cell>
        </row>
        <row r="574">
          <cell r="A574">
            <v>5175</v>
          </cell>
          <cell r="B574" t="str">
            <v>ROSA MARIA MARTIN CALVO</v>
          </cell>
        </row>
        <row r="575">
          <cell r="A575">
            <v>5454</v>
          </cell>
          <cell r="B575" t="str">
            <v>GUILLERMO GABAS ALATUEY</v>
          </cell>
        </row>
        <row r="576">
          <cell r="A576">
            <v>231</v>
          </cell>
          <cell r="B576" t="str">
            <v>FERNANDO HERNANDEZ VILLARROYA</v>
          </cell>
        </row>
        <row r="577">
          <cell r="A577">
            <v>241</v>
          </cell>
          <cell r="B577" t="str">
            <v>SERGIO CASTRO ALASTUEY</v>
          </cell>
        </row>
        <row r="578">
          <cell r="A578">
            <v>246</v>
          </cell>
          <cell r="B578" t="str">
            <v>MIGUEL ANGEL LOPEZ SANCHEZ</v>
          </cell>
        </row>
        <row r="579">
          <cell r="A579">
            <v>5246</v>
          </cell>
          <cell r="B579" t="str">
            <v>ALBERTO SAENZ CASAMIAN</v>
          </cell>
        </row>
        <row r="580">
          <cell r="A580">
            <v>5527</v>
          </cell>
          <cell r="B580" t="str">
            <v>DAMIAN GELABERT PARRAS</v>
          </cell>
        </row>
        <row r="581">
          <cell r="A581">
            <v>9204</v>
          </cell>
          <cell r="B581" t="str">
            <v>SANTIAGO GAMBAU MAÑAS</v>
          </cell>
        </row>
        <row r="582">
          <cell r="A582">
            <v>13092</v>
          </cell>
          <cell r="B582" t="str">
            <v>ALBERTO OCHOA VELA</v>
          </cell>
        </row>
        <row r="583">
          <cell r="A583">
            <v>58144</v>
          </cell>
          <cell r="B583" t="str">
            <v>Varios 55 Grupo 7 K3</v>
          </cell>
        </row>
        <row r="584">
          <cell r="A584">
            <v>53184</v>
          </cell>
          <cell r="B584" t="str">
            <v>JOEL DE JUAN FERNANDEZ</v>
          </cell>
        </row>
        <row r="585">
          <cell r="A585">
            <v>53028</v>
          </cell>
          <cell r="B585" t="str">
            <v>JORGE MARRODAN LOPEZ</v>
          </cell>
        </row>
        <row r="586">
          <cell r="A586">
            <v>54065</v>
          </cell>
          <cell r="B586" t="str">
            <v>ENEKO CIRIZA VILLAFRANCA</v>
          </cell>
        </row>
        <row r="587">
          <cell r="A587">
            <v>53264</v>
          </cell>
          <cell r="B587" t="str">
            <v>JORGE SANAHUJA MAICAS</v>
          </cell>
        </row>
        <row r="588">
          <cell r="A588">
            <v>5830</v>
          </cell>
          <cell r="B588" t="str">
            <v>CARLOS GARCIA ROYO</v>
          </cell>
        </row>
        <row r="589">
          <cell r="A589">
            <v>5626</v>
          </cell>
          <cell r="B589" t="str">
            <v>RICARDO SARRALDE HERRERO</v>
          </cell>
        </row>
        <row r="590">
          <cell r="A590">
            <v>53283</v>
          </cell>
          <cell r="B590" t="str">
            <v>JORGE DE LOS REYES ALLUE</v>
          </cell>
        </row>
        <row r="591">
          <cell r="A591">
            <v>53358</v>
          </cell>
          <cell r="B591" t="str">
            <v>BORJA EMBID VALERO</v>
          </cell>
        </row>
        <row r="592">
          <cell r="A592">
            <v>53519</v>
          </cell>
          <cell r="B592" t="str">
            <v>GUILLERMO JIMENEZ GARCIA</v>
          </cell>
        </row>
        <row r="593">
          <cell r="A593">
            <v>53573</v>
          </cell>
          <cell r="B593" t="str">
            <v>ARMANDO BARRACHINA CABALLERO</v>
          </cell>
        </row>
        <row r="594">
          <cell r="A594">
            <v>53756</v>
          </cell>
          <cell r="B594" t="str">
            <v>DAVID ROYO LAZARO</v>
          </cell>
        </row>
        <row r="595">
          <cell r="A595">
            <v>53817</v>
          </cell>
          <cell r="B595" t="str">
            <v>DANIEL DORO SABROSO</v>
          </cell>
        </row>
        <row r="596">
          <cell r="A596">
            <v>54023</v>
          </cell>
          <cell r="B596" t="str">
            <v>RUBEN LAGUNAS MILLAN</v>
          </cell>
        </row>
        <row r="597">
          <cell r="A597">
            <v>52674</v>
          </cell>
          <cell r="B597" t="str">
            <v>Varios 55 Grupo 8</v>
          </cell>
        </row>
        <row r="598">
          <cell r="A598">
            <v>5842</v>
          </cell>
          <cell r="B598" t="str">
            <v>ALBERTO OPI NAYA</v>
          </cell>
        </row>
        <row r="599">
          <cell r="A599">
            <v>5826</v>
          </cell>
          <cell r="B599" t="str">
            <v>RAFAEL MARTIN CALVO</v>
          </cell>
        </row>
        <row r="600">
          <cell r="A600">
            <v>5870</v>
          </cell>
          <cell r="B600" t="str">
            <v>JOSE MIGUEL JULVE SANGÜESA</v>
          </cell>
        </row>
        <row r="601">
          <cell r="A601">
            <v>2511</v>
          </cell>
          <cell r="B601" t="str">
            <v>SERGIO NOGUERAS EGEA</v>
          </cell>
        </row>
        <row r="602">
          <cell r="A602">
            <v>2812</v>
          </cell>
          <cell r="B602" t="str">
            <v>ANGEL DAVID USAN LAINEZ</v>
          </cell>
        </row>
        <row r="603">
          <cell r="A603">
            <v>5526</v>
          </cell>
          <cell r="B603" t="str">
            <v>GUILLERMO BARDAJI MELENDEZ</v>
          </cell>
        </row>
        <row r="604">
          <cell r="A604">
            <v>9326</v>
          </cell>
          <cell r="B604" t="str">
            <v>YOLANDA LAUROBA JORRO</v>
          </cell>
        </row>
        <row r="605">
          <cell r="A605">
            <v>9925</v>
          </cell>
          <cell r="B605" t="str">
            <v>FRANCISCO JAVIER GIMENEZ AZNAR</v>
          </cell>
        </row>
        <row r="606">
          <cell r="A606">
            <v>19411</v>
          </cell>
          <cell r="B606" t="str">
            <v>ANTONIO POYATO SEVILLANO</v>
          </cell>
        </row>
        <row r="607">
          <cell r="A607">
            <v>52056</v>
          </cell>
          <cell r="B607" t="str">
            <v>ALVARO LACUEVA LAHOZ</v>
          </cell>
        </row>
        <row r="608">
          <cell r="A608">
            <v>53020</v>
          </cell>
          <cell r="B608" t="str">
            <v>HECTOR RAMON COZCOLLUELA</v>
          </cell>
        </row>
        <row r="609">
          <cell r="A609">
            <v>58140</v>
          </cell>
          <cell r="B609" t="str">
            <v>JESUS ANTONIO FERNANDEZ BERNIER</v>
          </cell>
        </row>
        <row r="610">
          <cell r="A610">
            <v>52672</v>
          </cell>
          <cell r="B610" t="str">
            <v>Varios 55 Grupo 9 K3</v>
          </cell>
        </row>
        <row r="611">
          <cell r="A611">
            <v>54037</v>
          </cell>
          <cell r="B611" t="str">
            <v>HUGO PASCUAL HERNANDEZ</v>
          </cell>
        </row>
        <row r="612">
          <cell r="A612">
            <v>40401</v>
          </cell>
          <cell r="B612" t="str">
            <v>JORGE LON SANCHEZ</v>
          </cell>
        </row>
        <row r="613">
          <cell r="A613">
            <v>14961</v>
          </cell>
          <cell r="B613" t="str">
            <v>Varios DRV Reg 55 K2</v>
          </cell>
        </row>
        <row r="614">
          <cell r="A614">
            <v>58048</v>
          </cell>
          <cell r="B614" t="str">
            <v>Varios DRV Reg 55 k3</v>
          </cell>
        </row>
        <row r="615">
          <cell r="A615">
            <v>54088</v>
          </cell>
          <cell r="B615" t="str">
            <v>JESUS BEROIZ REDONDO</v>
          </cell>
        </row>
        <row r="616">
          <cell r="A616">
            <v>54092</v>
          </cell>
          <cell r="B616" t="str">
            <v>PABLO CRISTOBAL OCHOA</v>
          </cell>
        </row>
        <row r="617">
          <cell r="A617">
            <v>5113</v>
          </cell>
          <cell r="B617" t="str">
            <v>MARIA TERESA RUIZ COLMENERO</v>
          </cell>
        </row>
        <row r="618">
          <cell r="A618">
            <v>503</v>
          </cell>
          <cell r="B618" t="str">
            <v>JOAQUIN DIAZ GUERRERO</v>
          </cell>
        </row>
        <row r="619">
          <cell r="A619">
            <v>3382</v>
          </cell>
          <cell r="B619" t="str">
            <v>SANTIAGO ALUART RUBIES</v>
          </cell>
        </row>
        <row r="620">
          <cell r="A620">
            <v>6376</v>
          </cell>
          <cell r="B620" t="str">
            <v>DANIEL PONS ROBLEDO</v>
          </cell>
        </row>
        <row r="621">
          <cell r="A621">
            <v>42393</v>
          </cell>
          <cell r="B621" t="str">
            <v>AITOR CARRACEDO ROMERO</v>
          </cell>
        </row>
        <row r="622">
          <cell r="A622">
            <v>52667</v>
          </cell>
          <cell r="B622" t="str">
            <v>JORGE ADRIAN MAROTTA VALLESPIN</v>
          </cell>
        </row>
        <row r="623">
          <cell r="A623">
            <v>52734</v>
          </cell>
          <cell r="B623" t="str">
            <v>JOSEP FERNANDEZ ANIORTE</v>
          </cell>
        </row>
        <row r="624">
          <cell r="A624">
            <v>53744</v>
          </cell>
          <cell r="B624" t="str">
            <v>FEDERICO CAMPIÑEZ MARTINEZ</v>
          </cell>
        </row>
        <row r="625">
          <cell r="A625">
            <v>43027</v>
          </cell>
          <cell r="B625" t="str">
            <v>GERARD CERRILLO CAPARROS</v>
          </cell>
        </row>
        <row r="626">
          <cell r="A626">
            <v>53709</v>
          </cell>
          <cell r="B626" t="str">
            <v>ANTONIO CORTES VALVERDE</v>
          </cell>
        </row>
        <row r="627">
          <cell r="A627">
            <v>53790</v>
          </cell>
          <cell r="B627" t="str">
            <v>MIGUEL ANGEL LARA QUIÑONES</v>
          </cell>
        </row>
        <row r="628">
          <cell r="A628">
            <v>2519</v>
          </cell>
          <cell r="B628" t="str">
            <v>Varios 56 Grupo 1 K3</v>
          </cell>
        </row>
        <row r="629">
          <cell r="A629">
            <v>42235</v>
          </cell>
          <cell r="B629" t="str">
            <v>OSCAR MARTINEZ GOMEZ</v>
          </cell>
        </row>
        <row r="630">
          <cell r="A630">
            <v>25027</v>
          </cell>
          <cell r="B630" t="str">
            <v>DANIEL BELLIDO AVILA</v>
          </cell>
        </row>
        <row r="631">
          <cell r="A631">
            <v>42293</v>
          </cell>
          <cell r="B631" t="str">
            <v>PERE COSTA SANCHEZ-CORTES</v>
          </cell>
        </row>
        <row r="632">
          <cell r="A632">
            <v>43036</v>
          </cell>
          <cell r="B632" t="str">
            <v>MARIA NEUS CUMINAL MAS</v>
          </cell>
        </row>
        <row r="633">
          <cell r="A633">
            <v>43086</v>
          </cell>
          <cell r="B633" t="str">
            <v>MIGUEL MATEY PADROS</v>
          </cell>
        </row>
        <row r="634">
          <cell r="A634">
            <v>52100</v>
          </cell>
          <cell r="B634" t="str">
            <v>JORDI RODRIGUEZ GAXAS</v>
          </cell>
        </row>
        <row r="635">
          <cell r="A635">
            <v>52985</v>
          </cell>
          <cell r="B635" t="str">
            <v>RAUL ENRIQUEZ MARIN</v>
          </cell>
        </row>
        <row r="636">
          <cell r="A636">
            <v>53142</v>
          </cell>
          <cell r="B636" t="str">
            <v>JAUME SEUBA ROMAN</v>
          </cell>
        </row>
        <row r="637">
          <cell r="A637">
            <v>53355</v>
          </cell>
          <cell r="B637" t="str">
            <v>JAVIER SALGADO LASARTE</v>
          </cell>
        </row>
        <row r="638">
          <cell r="A638">
            <v>53417</v>
          </cell>
          <cell r="B638" t="str">
            <v>JORDI DE DIOS PARERA</v>
          </cell>
        </row>
        <row r="639">
          <cell r="A639">
            <v>6173</v>
          </cell>
          <cell r="B639" t="str">
            <v>XAVIER FLORES MOYANO</v>
          </cell>
        </row>
        <row r="640">
          <cell r="A640">
            <v>52257</v>
          </cell>
          <cell r="B640" t="str">
            <v>ANDREA RIOS CHECA</v>
          </cell>
        </row>
        <row r="641">
          <cell r="A641">
            <v>53530</v>
          </cell>
          <cell r="B641" t="str">
            <v>ELIA MATO MASSAGUER</v>
          </cell>
        </row>
        <row r="642">
          <cell r="A642">
            <v>58990</v>
          </cell>
          <cell r="B642" t="str">
            <v>Varios 56 Grupo 10 K2</v>
          </cell>
        </row>
        <row r="643">
          <cell r="A643">
            <v>4883</v>
          </cell>
          <cell r="B643" t="str">
            <v>DAVID PEREZ MARIN</v>
          </cell>
        </row>
        <row r="644">
          <cell r="A644">
            <v>647</v>
          </cell>
          <cell r="B644" t="str">
            <v>JUAN JOSE HARO FRANCO</v>
          </cell>
        </row>
        <row r="645">
          <cell r="A645">
            <v>4112</v>
          </cell>
          <cell r="B645" t="str">
            <v>JOSE SANTOS VICENTE</v>
          </cell>
        </row>
        <row r="646">
          <cell r="A646">
            <v>4950</v>
          </cell>
          <cell r="B646" t="str">
            <v>JORGE OLIVENCIA DEL PINO</v>
          </cell>
        </row>
        <row r="647">
          <cell r="A647">
            <v>6150</v>
          </cell>
          <cell r="B647" t="str">
            <v>JAIME MARTINEZ PERICH</v>
          </cell>
        </row>
        <row r="648">
          <cell r="A648">
            <v>53492</v>
          </cell>
          <cell r="B648" t="str">
            <v>ANTONIO CASTELLS LOPEZ</v>
          </cell>
        </row>
        <row r="649">
          <cell r="A649">
            <v>53697</v>
          </cell>
          <cell r="B649" t="str">
            <v>JAN BOULE LOPEZ</v>
          </cell>
        </row>
        <row r="650">
          <cell r="A650">
            <v>55010</v>
          </cell>
          <cell r="B650" t="str">
            <v>MONICA NIETO DIEZ</v>
          </cell>
        </row>
        <row r="651">
          <cell r="A651">
            <v>2721</v>
          </cell>
          <cell r="B651" t="str">
            <v>PEDRO BRUGUES BRETCHA</v>
          </cell>
        </row>
        <row r="652">
          <cell r="A652">
            <v>2753</v>
          </cell>
          <cell r="B652" t="str">
            <v>JORDI CAMPILLO SALETA</v>
          </cell>
        </row>
        <row r="653">
          <cell r="A653">
            <v>2859</v>
          </cell>
          <cell r="B653" t="str">
            <v>SANDRA REVERTER ROMERO</v>
          </cell>
        </row>
        <row r="654">
          <cell r="A654">
            <v>7339</v>
          </cell>
          <cell r="B654" t="str">
            <v>SALVADOR PI REYNALDOS</v>
          </cell>
        </row>
        <row r="655">
          <cell r="A655">
            <v>40241</v>
          </cell>
          <cell r="B655" t="str">
            <v>MATIAS GUILLERMO STEINHARDT ALBARENQU</v>
          </cell>
        </row>
        <row r="656">
          <cell r="A656">
            <v>53617</v>
          </cell>
          <cell r="B656" t="str">
            <v>QUERALT CIVIT BOLAÑO</v>
          </cell>
        </row>
        <row r="657">
          <cell r="A657">
            <v>53901</v>
          </cell>
          <cell r="B657" t="str">
            <v>ARNAU ROMAN GUARNIDO</v>
          </cell>
        </row>
        <row r="658">
          <cell r="A658">
            <v>58991</v>
          </cell>
          <cell r="B658" t="str">
            <v>Varios 56 Grupo 11 K2</v>
          </cell>
        </row>
        <row r="659">
          <cell r="A659">
            <v>40500</v>
          </cell>
          <cell r="B659" t="str">
            <v>JORDI PEREZ JIMENEZ</v>
          </cell>
        </row>
        <row r="660">
          <cell r="A660">
            <v>52422</v>
          </cell>
          <cell r="B660" t="str">
            <v>DIANGELO GOMES DOS SANTOS</v>
          </cell>
        </row>
        <row r="661">
          <cell r="A661">
            <v>58986</v>
          </cell>
          <cell r="B661" t="str">
            <v>BERENGUER CATALA, 58986</v>
          </cell>
        </row>
        <row r="662">
          <cell r="A662">
            <v>58988</v>
          </cell>
          <cell r="B662" t="str">
            <v>VARIOS REG 56 GRUPO 13</v>
          </cell>
        </row>
        <row r="663">
          <cell r="A663">
            <v>2447</v>
          </cell>
          <cell r="B663" t="str">
            <v>RICARDO LOPEZ FERNANDEZ</v>
          </cell>
        </row>
        <row r="664">
          <cell r="A664">
            <v>2479</v>
          </cell>
          <cell r="B664" t="str">
            <v>RAUL BERENGUEL MARTINEZ</v>
          </cell>
        </row>
        <row r="665">
          <cell r="A665">
            <v>53397</v>
          </cell>
          <cell r="B665" t="str">
            <v>LUIS RAMON HERNANDO MORENO</v>
          </cell>
        </row>
        <row r="666">
          <cell r="A666">
            <v>53721</v>
          </cell>
          <cell r="B666" t="str">
            <v>VANESSA VELASCO GARCIA</v>
          </cell>
        </row>
        <row r="667">
          <cell r="A667">
            <v>52508</v>
          </cell>
          <cell r="B667" t="str">
            <v>JOSE IGNACIO FONT SIBILS</v>
          </cell>
        </row>
        <row r="668">
          <cell r="A668">
            <v>6158</v>
          </cell>
          <cell r="B668" t="str">
            <v>JORDI PEREZ MARMOL</v>
          </cell>
        </row>
        <row r="669">
          <cell r="A669">
            <v>53810</v>
          </cell>
          <cell r="B669" t="str">
            <v>DAVID GARRIGA SOTOMAYOR</v>
          </cell>
        </row>
        <row r="670">
          <cell r="A670">
            <v>27994</v>
          </cell>
          <cell r="B670" t="str">
            <v>Varios 56 Grupo 2 K3</v>
          </cell>
        </row>
        <row r="671">
          <cell r="A671">
            <v>1531</v>
          </cell>
          <cell r="B671" t="str">
            <v>FRANCISCO QUESADA GARCIA</v>
          </cell>
        </row>
        <row r="672">
          <cell r="A672">
            <v>3074</v>
          </cell>
          <cell r="B672" t="str">
            <v>FRANCISCO MORENO RODRIGUEZ</v>
          </cell>
        </row>
        <row r="673">
          <cell r="A673">
            <v>3442</v>
          </cell>
          <cell r="B673" t="str">
            <v>JUAN CARLOS LOPEZ CRESPO</v>
          </cell>
        </row>
        <row r="674">
          <cell r="A674">
            <v>3653</v>
          </cell>
          <cell r="B674" t="str">
            <v>RICARDO MARTIN ALEMANY</v>
          </cell>
        </row>
        <row r="675">
          <cell r="A675">
            <v>3655</v>
          </cell>
          <cell r="B675" t="str">
            <v>MARCIAL GARCIA GARCIA</v>
          </cell>
        </row>
        <row r="676">
          <cell r="A676">
            <v>30354</v>
          </cell>
          <cell r="B676" t="str">
            <v>JOSE JAVIER REBOLO BARREIRO</v>
          </cell>
        </row>
        <row r="677">
          <cell r="A677">
            <v>42276</v>
          </cell>
          <cell r="B677" t="str">
            <v>CRISTINA GOMEZ SANTIN</v>
          </cell>
        </row>
        <row r="678">
          <cell r="A678">
            <v>52058</v>
          </cell>
          <cell r="B678" t="str">
            <v>JAVIER REBOLO VELASCO</v>
          </cell>
        </row>
        <row r="679">
          <cell r="A679">
            <v>53900</v>
          </cell>
          <cell r="B679" t="str">
            <v>ALEJANDRO PEDRERO GINER</v>
          </cell>
        </row>
        <row r="680">
          <cell r="A680">
            <v>53991</v>
          </cell>
          <cell r="B680" t="str">
            <v>GRETA ORTEGA MENDEZ</v>
          </cell>
        </row>
        <row r="681">
          <cell r="A681">
            <v>58706</v>
          </cell>
          <cell r="B681" t="str">
            <v>ELDERS CORONA RUMBAUT</v>
          </cell>
        </row>
        <row r="682">
          <cell r="A682">
            <v>1993</v>
          </cell>
          <cell r="B682" t="str">
            <v>Varios 56 Grupo 3</v>
          </cell>
        </row>
        <row r="683">
          <cell r="A683">
            <v>1533</v>
          </cell>
          <cell r="B683" t="str">
            <v>XAVIER MARTI VILAVEDRA</v>
          </cell>
        </row>
        <row r="684">
          <cell r="A684">
            <v>1538</v>
          </cell>
          <cell r="B684" t="str">
            <v>JOSEP CASAS TULSA</v>
          </cell>
        </row>
        <row r="685">
          <cell r="A685">
            <v>3322</v>
          </cell>
          <cell r="B685" t="str">
            <v>RICARD GRABULOSA ROCA</v>
          </cell>
        </row>
        <row r="686">
          <cell r="A686">
            <v>3470</v>
          </cell>
          <cell r="B686" t="str">
            <v>JUANITA MASO BELMONTE</v>
          </cell>
        </row>
        <row r="687">
          <cell r="A687">
            <v>4434</v>
          </cell>
          <cell r="B687" t="str">
            <v>DANIEL TROY CASTAÑOSA</v>
          </cell>
        </row>
        <row r="688">
          <cell r="A688">
            <v>6172</v>
          </cell>
          <cell r="B688" t="str">
            <v>JOSE JAVIER HERRERA SARRA</v>
          </cell>
        </row>
        <row r="689">
          <cell r="A689">
            <v>7127</v>
          </cell>
          <cell r="B689" t="str">
            <v>JAUME MASVIDAL SERRA</v>
          </cell>
        </row>
        <row r="690">
          <cell r="A690">
            <v>20100</v>
          </cell>
          <cell r="B690" t="str">
            <v>IGNACIO VELAZQUEZ ZAMORA</v>
          </cell>
        </row>
        <row r="691">
          <cell r="A691">
            <v>52554</v>
          </cell>
          <cell r="B691" t="str">
            <v>ANGEL ROCA LOPEZ</v>
          </cell>
        </row>
        <row r="692">
          <cell r="A692">
            <v>52691</v>
          </cell>
          <cell r="B692" t="str">
            <v>RAMON LLAMAS MORATO</v>
          </cell>
        </row>
        <row r="693">
          <cell r="A693">
            <v>53213</v>
          </cell>
          <cell r="B693" t="str">
            <v>LLUIS BENEDITO MANENT</v>
          </cell>
        </row>
        <row r="694">
          <cell r="A694">
            <v>53816</v>
          </cell>
          <cell r="B694" t="str">
            <v>DAVID MATAS RUIZ</v>
          </cell>
        </row>
        <row r="695">
          <cell r="A695">
            <v>53958</v>
          </cell>
          <cell r="B695" t="str">
            <v>LLUC BARRACHINA HERNANDEZ</v>
          </cell>
        </row>
        <row r="696">
          <cell r="A696">
            <v>30502</v>
          </cell>
          <cell r="B696" t="str">
            <v>Varios 56 Grupo 4</v>
          </cell>
        </row>
        <row r="697">
          <cell r="A697">
            <v>10</v>
          </cell>
          <cell r="B697" t="str">
            <v>FRANCISCO JAVIER RODRIGUEZ MARTIN</v>
          </cell>
        </row>
        <row r="698">
          <cell r="A698">
            <v>13032</v>
          </cell>
          <cell r="B698" t="str">
            <v>OLGA IBAÑEZ ANGLARILL</v>
          </cell>
        </row>
        <row r="699">
          <cell r="A699">
            <v>53689</v>
          </cell>
          <cell r="B699" t="str">
            <v>ANDREA RUBIO VERIN</v>
          </cell>
        </row>
        <row r="700">
          <cell r="A700">
            <v>53771</v>
          </cell>
          <cell r="B700" t="str">
            <v>DANIEL MORAGA CORDERO</v>
          </cell>
        </row>
        <row r="701">
          <cell r="A701">
            <v>53846</v>
          </cell>
          <cell r="B701" t="str">
            <v>MARIO RODRIGUEZ LERMA</v>
          </cell>
        </row>
        <row r="702">
          <cell r="A702">
            <v>53969</v>
          </cell>
          <cell r="B702" t="str">
            <v>JOAN MERCADAL ARUMI</v>
          </cell>
        </row>
        <row r="703">
          <cell r="A703">
            <v>54060</v>
          </cell>
          <cell r="B703" t="str">
            <v>JAN GRIMAU OLIVE</v>
          </cell>
        </row>
        <row r="704">
          <cell r="A704">
            <v>3529</v>
          </cell>
          <cell r="B704" t="str">
            <v>FERNANDO MANUEL BARBERO SANCHEZ</v>
          </cell>
        </row>
        <row r="705">
          <cell r="A705">
            <v>433</v>
          </cell>
          <cell r="B705" t="str">
            <v>ALEX DANES VILAR</v>
          </cell>
        </row>
        <row r="706">
          <cell r="A706">
            <v>5006</v>
          </cell>
          <cell r="B706" t="str">
            <v>ALBERT FAJULA COLOM</v>
          </cell>
        </row>
        <row r="707">
          <cell r="A707">
            <v>5274</v>
          </cell>
          <cell r="B707" t="str">
            <v>FRANCESC XAVIER BAUS MARTINEZ</v>
          </cell>
        </row>
        <row r="708">
          <cell r="A708">
            <v>53918</v>
          </cell>
          <cell r="B708" t="str">
            <v>ARNAU ALOS COLL</v>
          </cell>
        </row>
        <row r="709">
          <cell r="A709">
            <v>10723</v>
          </cell>
          <cell r="B709" t="str">
            <v>Varios 56 Grupo 5</v>
          </cell>
        </row>
        <row r="710">
          <cell r="A710">
            <v>5817</v>
          </cell>
          <cell r="B710" t="str">
            <v>JAIME DANIEL LARRAHONA ESPAÑA</v>
          </cell>
        </row>
        <row r="711">
          <cell r="A711">
            <v>481</v>
          </cell>
          <cell r="B711" t="str">
            <v>JOSE MANUEL MORON HERRADOR</v>
          </cell>
        </row>
        <row r="712">
          <cell r="A712">
            <v>1061</v>
          </cell>
          <cell r="B712" t="str">
            <v>JOAQUIN MARTIN AYALA</v>
          </cell>
        </row>
        <row r="713">
          <cell r="A713">
            <v>5589</v>
          </cell>
          <cell r="B713" t="str">
            <v>JAVIER LOPEZ RUEDA</v>
          </cell>
        </row>
        <row r="714">
          <cell r="A714">
            <v>5963</v>
          </cell>
          <cell r="B714" t="str">
            <v>FRANCISCO JAVIER GONZALEZ RUIZ</v>
          </cell>
        </row>
        <row r="715">
          <cell r="A715">
            <v>6016</v>
          </cell>
          <cell r="B715" t="str">
            <v>JULIO JAVIER CAMPOS</v>
          </cell>
        </row>
        <row r="716">
          <cell r="A716">
            <v>6041</v>
          </cell>
          <cell r="B716" t="str">
            <v>MARIO ARIEL TOSI ZABALA</v>
          </cell>
        </row>
        <row r="717">
          <cell r="A717">
            <v>10493</v>
          </cell>
          <cell r="B717" t="str">
            <v>RAQUEL GARCIA RODRIGUEZ</v>
          </cell>
        </row>
        <row r="718">
          <cell r="A718">
            <v>52642</v>
          </cell>
          <cell r="B718" t="str">
            <v>RAFAEL EXPOSITO CUELLO</v>
          </cell>
        </row>
        <row r="719">
          <cell r="A719">
            <v>1678</v>
          </cell>
          <cell r="B719" t="str">
            <v>DAVID GELADA BOSACOMA</v>
          </cell>
        </row>
        <row r="720">
          <cell r="A720">
            <v>5266</v>
          </cell>
          <cell r="B720" t="str">
            <v>JOSEP MARIA TENA HARO</v>
          </cell>
        </row>
        <row r="721">
          <cell r="A721">
            <v>58117</v>
          </cell>
          <cell r="B721" t="str">
            <v>Varios 56 Grupo 6 K3</v>
          </cell>
        </row>
        <row r="722">
          <cell r="A722">
            <v>7972</v>
          </cell>
          <cell r="B722" t="str">
            <v>ORIOL PROS BLANCO</v>
          </cell>
        </row>
        <row r="723">
          <cell r="A723">
            <v>511</v>
          </cell>
          <cell r="B723" t="str">
            <v>DANIEL ESCORIHUELA GARCIA</v>
          </cell>
        </row>
        <row r="724">
          <cell r="A724">
            <v>2245</v>
          </cell>
          <cell r="B724" t="str">
            <v>SERGIO VELASCO GARCIA</v>
          </cell>
        </row>
        <row r="725">
          <cell r="A725">
            <v>7254</v>
          </cell>
          <cell r="B725" t="str">
            <v>CARLOS BERDIE BURNIOL</v>
          </cell>
        </row>
        <row r="726">
          <cell r="A726">
            <v>20144</v>
          </cell>
          <cell r="B726" t="str">
            <v>NURIA AVILES ADAN</v>
          </cell>
        </row>
        <row r="727">
          <cell r="A727">
            <v>42133</v>
          </cell>
          <cell r="B727" t="str">
            <v>JAVIER OJEDA GARCIA</v>
          </cell>
        </row>
        <row r="728">
          <cell r="A728">
            <v>52310</v>
          </cell>
          <cell r="B728" t="str">
            <v>FRANCISCO MIGUEL PEREZ SOBRINO</v>
          </cell>
        </row>
        <row r="729">
          <cell r="A729">
            <v>52941</v>
          </cell>
          <cell r="B729" t="str">
            <v>ALBERT PELEGRIN MUÑOZ</v>
          </cell>
        </row>
        <row r="730">
          <cell r="A730">
            <v>52986</v>
          </cell>
          <cell r="B730" t="str">
            <v>MARC SEUBA PABLO</v>
          </cell>
        </row>
        <row r="731">
          <cell r="A731">
            <v>53143</v>
          </cell>
          <cell r="B731" t="str">
            <v>MARTA ROLDAN JUAN</v>
          </cell>
        </row>
        <row r="732">
          <cell r="A732">
            <v>53176</v>
          </cell>
          <cell r="B732" t="str">
            <v>SERGI RAMIREZ AVILA</v>
          </cell>
        </row>
        <row r="733">
          <cell r="A733">
            <v>53406</v>
          </cell>
          <cell r="B733" t="str">
            <v>JORDI GARDES NOGUERA</v>
          </cell>
        </row>
        <row r="734">
          <cell r="A734">
            <v>53431</v>
          </cell>
          <cell r="B734" t="str">
            <v>ORIOL VIGIL CEMELI</v>
          </cell>
        </row>
        <row r="735">
          <cell r="A735">
            <v>53593</v>
          </cell>
          <cell r="B735" t="str">
            <v>OSCAR BARREIRO BAREA</v>
          </cell>
        </row>
        <row r="736">
          <cell r="A736">
            <v>53862</v>
          </cell>
          <cell r="B736" t="str">
            <v>DANIEL SALGADO MORENO</v>
          </cell>
        </row>
        <row r="737">
          <cell r="A737">
            <v>6297</v>
          </cell>
          <cell r="B737" t="str">
            <v>Varios 56 Grupo 7</v>
          </cell>
        </row>
        <row r="738">
          <cell r="A738">
            <v>39781</v>
          </cell>
          <cell r="B738" t="str">
            <v>MARC LLUELLES VILLAGRASA</v>
          </cell>
        </row>
        <row r="739">
          <cell r="A739">
            <v>530</v>
          </cell>
          <cell r="B739" t="str">
            <v>RICARD ISERN ROCA</v>
          </cell>
        </row>
        <row r="740">
          <cell r="A740">
            <v>6154</v>
          </cell>
          <cell r="B740" t="str">
            <v>JOAN TORNE TENA</v>
          </cell>
        </row>
        <row r="741">
          <cell r="A741">
            <v>6183</v>
          </cell>
          <cell r="B741" t="str">
            <v>YOLANDA PONCE LOPEZ</v>
          </cell>
        </row>
        <row r="742">
          <cell r="A742">
            <v>7895</v>
          </cell>
          <cell r="B742" t="str">
            <v>SERGIO MARTINEZ RICHARTE</v>
          </cell>
        </row>
        <row r="743">
          <cell r="A743">
            <v>7978</v>
          </cell>
          <cell r="B743" t="str">
            <v>VANESA CRESPO ABRIL</v>
          </cell>
        </row>
        <row r="744">
          <cell r="A744">
            <v>19064</v>
          </cell>
          <cell r="B744" t="str">
            <v>GEMMA DRUGUET SANCHEZ</v>
          </cell>
        </row>
        <row r="745">
          <cell r="A745">
            <v>53597</v>
          </cell>
          <cell r="B745" t="str">
            <v>SARA RODRIGUEZ LOPEZ</v>
          </cell>
        </row>
        <row r="746">
          <cell r="A746">
            <v>53665</v>
          </cell>
          <cell r="B746" t="str">
            <v>ALEIX RUSSELL TROYA</v>
          </cell>
        </row>
        <row r="747">
          <cell r="A747">
            <v>53871</v>
          </cell>
          <cell r="B747" t="str">
            <v>POL SANCHEZ MONTIA</v>
          </cell>
        </row>
        <row r="748">
          <cell r="A748">
            <v>53990</v>
          </cell>
          <cell r="B748" t="str">
            <v>SERGIO CHORRO ROCOSA</v>
          </cell>
        </row>
        <row r="749">
          <cell r="A749">
            <v>52423</v>
          </cell>
          <cell r="B749" t="str">
            <v>LUIS GARCIA ALVAREZ</v>
          </cell>
        </row>
        <row r="750">
          <cell r="A750">
            <v>40223</v>
          </cell>
          <cell r="B750" t="str">
            <v>Varios 56 Grupo 8</v>
          </cell>
        </row>
        <row r="751">
          <cell r="A751">
            <v>52971</v>
          </cell>
          <cell r="B751" t="str">
            <v>SERGI GENIS BORREGO</v>
          </cell>
        </row>
        <row r="752">
          <cell r="A752">
            <v>15</v>
          </cell>
          <cell r="B752" t="str">
            <v>FRANCISCO PEREZ TOMAS</v>
          </cell>
        </row>
        <row r="753">
          <cell r="A753">
            <v>5503</v>
          </cell>
          <cell r="B753" t="str">
            <v>CARLOS DE LUQUE CUBERO</v>
          </cell>
        </row>
        <row r="754">
          <cell r="A754">
            <v>9020</v>
          </cell>
          <cell r="B754" t="str">
            <v>JORDI HERNANDEZ BOSQUET</v>
          </cell>
        </row>
        <row r="755">
          <cell r="A755">
            <v>9318</v>
          </cell>
          <cell r="B755" t="str">
            <v>FRANCISCA SIERRA MUÑOZ</v>
          </cell>
        </row>
        <row r="756">
          <cell r="A756">
            <v>50209</v>
          </cell>
          <cell r="B756" t="str">
            <v>PATRICIA SALAS SANCHEZ</v>
          </cell>
        </row>
        <row r="757">
          <cell r="A757">
            <v>52347</v>
          </cell>
          <cell r="B757" t="str">
            <v>LAURA SALAS SANCHEZ</v>
          </cell>
        </row>
        <row r="758">
          <cell r="A758">
            <v>53917</v>
          </cell>
          <cell r="B758" t="str">
            <v>JOSE CARLOS SOLE PASTOR</v>
          </cell>
        </row>
        <row r="759">
          <cell r="A759">
            <v>6243</v>
          </cell>
          <cell r="B759" t="str">
            <v>LLUIS DURAN VIDAL</v>
          </cell>
        </row>
        <row r="760">
          <cell r="A760">
            <v>7105</v>
          </cell>
          <cell r="B760" t="str">
            <v>JOAQUIM MASVIDAL SERRA</v>
          </cell>
        </row>
        <row r="761">
          <cell r="A761">
            <v>50210</v>
          </cell>
          <cell r="B761" t="str">
            <v>BERTA BLANCH VILAGELIU</v>
          </cell>
        </row>
        <row r="762">
          <cell r="A762">
            <v>55135</v>
          </cell>
          <cell r="B762" t="str">
            <v>BORIS VILLANOVA MIAS</v>
          </cell>
        </row>
        <row r="763">
          <cell r="A763">
            <v>6091</v>
          </cell>
          <cell r="B763" t="str">
            <v>Varios 56 Grupo 9</v>
          </cell>
        </row>
        <row r="764">
          <cell r="A764">
            <v>58992</v>
          </cell>
          <cell r="B764" t="str">
            <v>Varios 56 Grupo 9 K3</v>
          </cell>
        </row>
        <row r="765">
          <cell r="A765">
            <v>6159</v>
          </cell>
          <cell r="B765" t="str">
            <v>JOSE ESPEJO BENITEZ</v>
          </cell>
        </row>
        <row r="766">
          <cell r="A766">
            <v>54062</v>
          </cell>
          <cell r="B766" t="str">
            <v>HUGO MUNOZ RAMIREZ</v>
          </cell>
        </row>
        <row r="767">
          <cell r="A767">
            <v>54083</v>
          </cell>
          <cell r="B767" t="str">
            <v>RAUL DIAZ FERNANDEZ</v>
          </cell>
        </row>
        <row r="768">
          <cell r="A768">
            <v>54061</v>
          </cell>
          <cell r="B768" t="str">
            <v>KEVIN GARRIDO RUEDA</v>
          </cell>
        </row>
        <row r="769">
          <cell r="A769">
            <v>14972</v>
          </cell>
          <cell r="B769" t="str">
            <v>Varios DRV Reg 56</v>
          </cell>
        </row>
        <row r="770">
          <cell r="A770">
            <v>54086</v>
          </cell>
          <cell r="B770" t="str">
            <v>RICARD BADIA BENAZET</v>
          </cell>
        </row>
        <row r="771">
          <cell r="A771">
            <v>54093</v>
          </cell>
          <cell r="B771" t="str">
            <v>ELOI MORE AVIZANDA</v>
          </cell>
        </row>
        <row r="772">
          <cell r="A772">
            <v>54094</v>
          </cell>
          <cell r="B772" t="str">
            <v>SERGI CABALLE CAMARA</v>
          </cell>
        </row>
        <row r="773">
          <cell r="A773">
            <v>961</v>
          </cell>
          <cell r="B773" t="str">
            <v>ANTONIO PEREZ MORENO</v>
          </cell>
        </row>
        <row r="774">
          <cell r="A774">
            <v>6</v>
          </cell>
          <cell r="B774" t="str">
            <v>DAVID REBULLIDA DONATE</v>
          </cell>
        </row>
        <row r="775">
          <cell r="A775">
            <v>5111</v>
          </cell>
          <cell r="B775" t="str">
            <v>CESAR AUGUSTO AGUDO EXPOSITO</v>
          </cell>
        </row>
        <row r="776">
          <cell r="A776">
            <v>7088</v>
          </cell>
          <cell r="B776" t="str">
            <v>FRANCISCO VIDAL MONTALT</v>
          </cell>
        </row>
        <row r="777">
          <cell r="A777">
            <v>50055</v>
          </cell>
          <cell r="B777" t="str">
            <v>SERGIO MARTIN CAMERO</v>
          </cell>
        </row>
        <row r="778">
          <cell r="A778">
            <v>53659</v>
          </cell>
          <cell r="B778" t="str">
            <v>XAVIER RODRIGUEZ MARTINEZ</v>
          </cell>
        </row>
        <row r="779">
          <cell r="A779">
            <v>53804</v>
          </cell>
          <cell r="B779" t="str">
            <v>ARNAU LOZANO CANO</v>
          </cell>
        </row>
        <row r="780">
          <cell r="A780">
            <v>58902</v>
          </cell>
          <cell r="B780" t="str">
            <v>HECTOR LUIS GARCIA LEONARDI</v>
          </cell>
        </row>
        <row r="781">
          <cell r="A781">
            <v>436</v>
          </cell>
          <cell r="B781" t="str">
            <v>FRANCISCO PAMIES SOTERAS</v>
          </cell>
        </row>
        <row r="782">
          <cell r="A782">
            <v>5177</v>
          </cell>
          <cell r="B782" t="str">
            <v>RAMON LOPEZ BLANCO</v>
          </cell>
        </row>
        <row r="783">
          <cell r="A783">
            <v>5549</v>
          </cell>
          <cell r="B783" t="str">
            <v>ANTONIO HERNANDEZ AGUILA</v>
          </cell>
        </row>
        <row r="784">
          <cell r="A784">
            <v>53389</v>
          </cell>
          <cell r="B784" t="str">
            <v>ADRIAN YAÑEZ ARAYA</v>
          </cell>
        </row>
        <row r="785">
          <cell r="A785">
            <v>6072</v>
          </cell>
          <cell r="B785" t="str">
            <v>Varios 57 Grupo 1</v>
          </cell>
        </row>
        <row r="786">
          <cell r="A786">
            <v>58072</v>
          </cell>
          <cell r="B786" t="str">
            <v>Varios 57 Grupo 1 K3</v>
          </cell>
        </row>
        <row r="787">
          <cell r="A787">
            <v>4709</v>
          </cell>
          <cell r="B787" t="str">
            <v>ANTONIO FRANCO SANTIAGO</v>
          </cell>
        </row>
        <row r="788">
          <cell r="A788">
            <v>7117</v>
          </cell>
          <cell r="B788" t="str">
            <v>DANIEL PINELL TORRAS</v>
          </cell>
        </row>
        <row r="789">
          <cell r="A789">
            <v>7527</v>
          </cell>
          <cell r="B789" t="str">
            <v>MANUEL FERNANDEZ ANIORTE</v>
          </cell>
        </row>
        <row r="790">
          <cell r="A790">
            <v>53430</v>
          </cell>
          <cell r="B790" t="str">
            <v>JOAN SANCHEZ GIMENEZ</v>
          </cell>
        </row>
        <row r="791">
          <cell r="A791">
            <v>53956</v>
          </cell>
          <cell r="B791" t="str">
            <v>IVAN GONZALEZ ORZAEZ</v>
          </cell>
        </row>
        <row r="792">
          <cell r="A792">
            <v>19348</v>
          </cell>
          <cell r="B792" t="str">
            <v>XAVIER FALLADA GOMEZ</v>
          </cell>
        </row>
        <row r="793">
          <cell r="A793">
            <v>43007</v>
          </cell>
          <cell r="B793" t="str">
            <v>JORDI FARRAGUT FELIU</v>
          </cell>
        </row>
        <row r="794">
          <cell r="A794">
            <v>52656</v>
          </cell>
          <cell r="B794" t="str">
            <v>ORIOL ARTIGUES GIRALT</v>
          </cell>
        </row>
        <row r="795">
          <cell r="A795">
            <v>53506</v>
          </cell>
          <cell r="B795" t="str">
            <v>JENNIFER PEREZ QUILEZ</v>
          </cell>
        </row>
        <row r="796">
          <cell r="A796">
            <v>1526</v>
          </cell>
          <cell r="B796" t="str">
            <v>JOSEP SOLER FOLCH</v>
          </cell>
        </row>
        <row r="797">
          <cell r="A797">
            <v>556</v>
          </cell>
          <cell r="B797" t="str">
            <v>DELFIN CABALLERO ROMERO</v>
          </cell>
        </row>
        <row r="798">
          <cell r="A798">
            <v>9420</v>
          </cell>
          <cell r="B798" t="str">
            <v>JOSEP MARIA PUJOL PAMIES</v>
          </cell>
        </row>
        <row r="799">
          <cell r="A799">
            <v>27039</v>
          </cell>
          <cell r="B799" t="str">
            <v>HECTOR FERRER DELGADO</v>
          </cell>
        </row>
        <row r="800">
          <cell r="A800">
            <v>52876</v>
          </cell>
          <cell r="B800" t="str">
            <v>Varios 57 Grupo 10 k3</v>
          </cell>
        </row>
        <row r="801">
          <cell r="A801">
            <v>58999</v>
          </cell>
          <cell r="B801" t="str">
            <v>Varios 57 Grupo 14 k2</v>
          </cell>
        </row>
        <row r="802">
          <cell r="A802">
            <v>7131</v>
          </cell>
          <cell r="B802" t="str">
            <v>CAROLINA ALVAREZ PEREZ</v>
          </cell>
        </row>
        <row r="803">
          <cell r="A803">
            <v>528</v>
          </cell>
          <cell r="B803" t="str">
            <v>CARLOS SANCHEZ JUAN</v>
          </cell>
        </row>
        <row r="804">
          <cell r="A804">
            <v>1586</v>
          </cell>
          <cell r="B804" t="str">
            <v>ALBERTO ALVAREZ CARBALLO</v>
          </cell>
        </row>
        <row r="805">
          <cell r="A805">
            <v>2874</v>
          </cell>
          <cell r="B805" t="str">
            <v>DANIEL BAULIAS VICHO</v>
          </cell>
        </row>
        <row r="806">
          <cell r="A806">
            <v>6375</v>
          </cell>
          <cell r="B806" t="str">
            <v>FRANCISCO IGLESIAS LOPEZ</v>
          </cell>
        </row>
        <row r="807">
          <cell r="A807">
            <v>7482</v>
          </cell>
          <cell r="B807" t="str">
            <v>ISMAEL COSTARROSA DELGADO</v>
          </cell>
        </row>
        <row r="808">
          <cell r="A808">
            <v>7925</v>
          </cell>
          <cell r="B808" t="str">
            <v>ALEJO DIAZ LEDESMA</v>
          </cell>
        </row>
        <row r="809">
          <cell r="A809">
            <v>12010</v>
          </cell>
          <cell r="B809" t="str">
            <v>DAVID PEREZ ALACID</v>
          </cell>
        </row>
        <row r="810">
          <cell r="A810">
            <v>39010</v>
          </cell>
          <cell r="B810" t="str">
            <v>MONICA MARTINEZ MORON</v>
          </cell>
        </row>
        <row r="811">
          <cell r="A811">
            <v>52197</v>
          </cell>
          <cell r="B811" t="str">
            <v>JUAN JOSE SANCHEZ GARRIDO</v>
          </cell>
        </row>
        <row r="812">
          <cell r="A812">
            <v>52456</v>
          </cell>
          <cell r="B812" t="str">
            <v>ALBERT MIQUEL FERNANDEZ</v>
          </cell>
        </row>
        <row r="813">
          <cell r="A813">
            <v>52908</v>
          </cell>
          <cell r="B813" t="str">
            <v>LIDIA MAS ROMERO</v>
          </cell>
        </row>
        <row r="814">
          <cell r="A814">
            <v>53574</v>
          </cell>
          <cell r="B814" t="str">
            <v>PERE PAHISSA SIMARRO</v>
          </cell>
        </row>
        <row r="815">
          <cell r="A815">
            <v>53734</v>
          </cell>
          <cell r="B815" t="str">
            <v>ERIC GONZALEZ GUTIERREZ</v>
          </cell>
        </row>
        <row r="816">
          <cell r="A816">
            <v>2629</v>
          </cell>
          <cell r="B816" t="str">
            <v>JUAN LLOP JIMENEZ</v>
          </cell>
        </row>
        <row r="817">
          <cell r="A817">
            <v>20300</v>
          </cell>
          <cell r="B817" t="str">
            <v>Varios 57 Grupo 11</v>
          </cell>
        </row>
        <row r="818">
          <cell r="A818">
            <v>30342</v>
          </cell>
          <cell r="B818" t="str">
            <v>AARO BACARDIT MERCE</v>
          </cell>
        </row>
        <row r="819">
          <cell r="A819">
            <v>3842</v>
          </cell>
          <cell r="B819" t="str">
            <v>OSCAR RAMOS CABALLERO</v>
          </cell>
        </row>
        <row r="820">
          <cell r="A820">
            <v>50081</v>
          </cell>
          <cell r="B820" t="str">
            <v>ANA DEL BUEY AGUILA</v>
          </cell>
        </row>
        <row r="821">
          <cell r="A821">
            <v>52640</v>
          </cell>
          <cell r="B821" t="str">
            <v>PAU MUÑOZ SOLER</v>
          </cell>
        </row>
        <row r="822">
          <cell r="A822">
            <v>52660</v>
          </cell>
          <cell r="B822" t="str">
            <v>ALBA LARIOS MAGAZ</v>
          </cell>
        </row>
        <row r="823">
          <cell r="A823">
            <v>52630</v>
          </cell>
          <cell r="B823" t="str">
            <v>SAMUEL CENTENO MACEDO</v>
          </cell>
        </row>
        <row r="824">
          <cell r="A824">
            <v>52697</v>
          </cell>
          <cell r="B824" t="str">
            <v>JAIME RAMON BURGUES IGLESIAS</v>
          </cell>
        </row>
        <row r="825">
          <cell r="A825">
            <v>53602</v>
          </cell>
          <cell r="B825" t="str">
            <v>MARC XAVIER CAMARASA SANCHEZ</v>
          </cell>
        </row>
        <row r="826">
          <cell r="A826">
            <v>3198</v>
          </cell>
          <cell r="B826" t="str">
            <v>JUAN SENTIS GRIFOLL</v>
          </cell>
        </row>
        <row r="827">
          <cell r="A827">
            <v>52072</v>
          </cell>
          <cell r="B827" t="str">
            <v>MIGUEL ANGEL DIAZ NAHARRO</v>
          </cell>
        </row>
        <row r="828">
          <cell r="A828">
            <v>53947</v>
          </cell>
          <cell r="B828" t="str">
            <v>ALBERTO RUIZ GARCIA</v>
          </cell>
        </row>
        <row r="829">
          <cell r="A829">
            <v>34015</v>
          </cell>
          <cell r="B829" t="str">
            <v>Varios 57 Grupo 12</v>
          </cell>
        </row>
        <row r="830">
          <cell r="A830">
            <v>25060</v>
          </cell>
          <cell r="B830" t="str">
            <v>CARLA SANCHEZ ESTIRADO</v>
          </cell>
        </row>
        <row r="831">
          <cell r="A831">
            <v>293</v>
          </cell>
          <cell r="B831" t="str">
            <v>JOSE JURADO CABALLERO</v>
          </cell>
        </row>
        <row r="832">
          <cell r="A832">
            <v>2420</v>
          </cell>
          <cell r="B832" t="str">
            <v>MARC CULUBRET SOLER</v>
          </cell>
        </row>
        <row r="833">
          <cell r="A833">
            <v>7372</v>
          </cell>
          <cell r="B833" t="str">
            <v>MARCO ANTONIO GONZALEZ ESQUINA</v>
          </cell>
        </row>
        <row r="834">
          <cell r="A834">
            <v>42253</v>
          </cell>
          <cell r="B834" t="str">
            <v>ESTELA PASCUAL CHAMIZO</v>
          </cell>
        </row>
        <row r="835">
          <cell r="A835">
            <v>52785</v>
          </cell>
          <cell r="B835" t="str">
            <v>CARLOS BENET CAPOTE</v>
          </cell>
        </row>
        <row r="836">
          <cell r="A836">
            <v>53263</v>
          </cell>
          <cell r="B836" t="str">
            <v>JORGE GRAU RIVERA</v>
          </cell>
        </row>
        <row r="837">
          <cell r="A837">
            <v>53284</v>
          </cell>
          <cell r="B837" t="str">
            <v>ANTONI DELGADO MORATA</v>
          </cell>
        </row>
        <row r="838">
          <cell r="A838">
            <v>53726</v>
          </cell>
          <cell r="B838" t="str">
            <v>HECTOR FERRER ROMAN</v>
          </cell>
        </row>
        <row r="839">
          <cell r="A839">
            <v>53769</v>
          </cell>
          <cell r="B839" t="str">
            <v>POL RIBE CANALDA</v>
          </cell>
        </row>
        <row r="840">
          <cell r="A840">
            <v>53912</v>
          </cell>
          <cell r="B840" t="str">
            <v>ROSANDY ELENA JIMENEZ MORENO</v>
          </cell>
        </row>
        <row r="841">
          <cell r="A841">
            <v>20036</v>
          </cell>
          <cell r="B841" t="str">
            <v>Varios 57 Grupo 13</v>
          </cell>
        </row>
        <row r="842">
          <cell r="A842">
            <v>1508</v>
          </cell>
          <cell r="B842" t="str">
            <v>MANUEL GOMEZ GONZALEZ</v>
          </cell>
        </row>
        <row r="843">
          <cell r="A843">
            <v>52145</v>
          </cell>
          <cell r="B843" t="str">
            <v>JOSE ANTONIO RAMOS SANTOS</v>
          </cell>
        </row>
        <row r="844">
          <cell r="A844">
            <v>53294</v>
          </cell>
          <cell r="B844" t="str">
            <v>JANILL DE LA CRUZ ROMERO</v>
          </cell>
        </row>
        <row r="845">
          <cell r="A845">
            <v>53855</v>
          </cell>
          <cell r="B845" t="str">
            <v>PURIFICACION TORRES CASTILLO</v>
          </cell>
        </row>
        <row r="846">
          <cell r="A846">
            <v>53856</v>
          </cell>
          <cell r="B846" t="str">
            <v>MARCOS FERNANDEZ MARTINEZ</v>
          </cell>
        </row>
        <row r="847">
          <cell r="A847">
            <v>13112</v>
          </cell>
          <cell r="B847" t="str">
            <v>ANGEL BERENGUER CATALA</v>
          </cell>
        </row>
        <row r="848">
          <cell r="A848">
            <v>4496</v>
          </cell>
          <cell r="B848" t="str">
            <v>DAVID SIURANETA FERNANDEZ</v>
          </cell>
        </row>
        <row r="849">
          <cell r="A849">
            <v>53885</v>
          </cell>
          <cell r="B849" t="str">
            <v>MANUEL COSENZA MARTINEZ</v>
          </cell>
        </row>
        <row r="850">
          <cell r="A850">
            <v>58989</v>
          </cell>
          <cell r="B850" t="str">
            <v>Varios 57 Grupo 14 k3</v>
          </cell>
        </row>
        <row r="851">
          <cell r="A851">
            <v>2685</v>
          </cell>
          <cell r="B851" t="str">
            <v>MANUEL ANTONIO FERREIRO SANTOS</v>
          </cell>
        </row>
        <row r="852">
          <cell r="A852">
            <v>2677</v>
          </cell>
          <cell r="B852" t="str">
            <v>JORGE GARCIA SENA</v>
          </cell>
        </row>
        <row r="853">
          <cell r="A853">
            <v>6201</v>
          </cell>
          <cell r="B853" t="str">
            <v>ANA BELEN FERMIN GONZALEZ</v>
          </cell>
        </row>
        <row r="854">
          <cell r="A854">
            <v>52938</v>
          </cell>
          <cell r="B854" t="str">
            <v>SERGI ROMEO GALI</v>
          </cell>
        </row>
        <row r="855">
          <cell r="A855">
            <v>53474</v>
          </cell>
          <cell r="B855" t="str">
            <v>MARC VIGIL CEMELI</v>
          </cell>
        </row>
        <row r="856">
          <cell r="A856">
            <v>53478</v>
          </cell>
          <cell r="B856" t="str">
            <v>FERRAN SUAU GONZALEZ</v>
          </cell>
        </row>
        <row r="857">
          <cell r="A857">
            <v>53735</v>
          </cell>
          <cell r="B857" t="str">
            <v>DANIELA MASSIANI CORDIDO</v>
          </cell>
        </row>
        <row r="858">
          <cell r="A858">
            <v>53821</v>
          </cell>
          <cell r="B858" t="str">
            <v>JOSE MARIA CABALLERO MONEREO</v>
          </cell>
        </row>
        <row r="859">
          <cell r="A859">
            <v>53959</v>
          </cell>
          <cell r="B859" t="str">
            <v>MARC GUTIERREZ MORANTE</v>
          </cell>
        </row>
        <row r="860">
          <cell r="A860">
            <v>53077</v>
          </cell>
          <cell r="B860" t="str">
            <v>XAVIER VALLS PAGES</v>
          </cell>
        </row>
        <row r="861">
          <cell r="A861">
            <v>52990</v>
          </cell>
          <cell r="B861" t="str">
            <v>Varios 57 Grupo 14 K3</v>
          </cell>
        </row>
        <row r="862">
          <cell r="A862">
            <v>296</v>
          </cell>
          <cell r="B862" t="str">
            <v>ESTER FERNANDEZ DOMINGUEZ</v>
          </cell>
        </row>
        <row r="863">
          <cell r="A863">
            <v>487</v>
          </cell>
          <cell r="B863" t="str">
            <v>RAMON MIRO CARAZO</v>
          </cell>
        </row>
        <row r="864">
          <cell r="A864">
            <v>1143</v>
          </cell>
          <cell r="B864" t="str">
            <v>DANIEL MORAL BORRAS</v>
          </cell>
        </row>
        <row r="865">
          <cell r="A865">
            <v>5987</v>
          </cell>
          <cell r="B865" t="str">
            <v>DAVID MARQUES PEÑA</v>
          </cell>
        </row>
        <row r="866">
          <cell r="A866">
            <v>6075</v>
          </cell>
          <cell r="B866" t="str">
            <v>SERGIO PULINO</v>
          </cell>
        </row>
        <row r="867">
          <cell r="A867">
            <v>438</v>
          </cell>
          <cell r="B867" t="str">
            <v>ROSENDO ANTUNEZ FLORES</v>
          </cell>
        </row>
        <row r="868">
          <cell r="A868">
            <v>6094</v>
          </cell>
          <cell r="B868" t="str">
            <v>LAURA CASTILLO ROLDAN</v>
          </cell>
        </row>
        <row r="869">
          <cell r="A869">
            <v>1213</v>
          </cell>
          <cell r="B869" t="str">
            <v>LUIS VALLET TOFIÑO</v>
          </cell>
        </row>
        <row r="870">
          <cell r="A870">
            <v>10508</v>
          </cell>
          <cell r="B870" t="str">
            <v>MAURICIO ANDRES ULLA</v>
          </cell>
        </row>
        <row r="871">
          <cell r="A871">
            <v>12</v>
          </cell>
          <cell r="B871" t="str">
            <v>ALBERTO SANCHEZ FERNANDEZ</v>
          </cell>
        </row>
        <row r="872">
          <cell r="A872">
            <v>181</v>
          </cell>
          <cell r="B872" t="str">
            <v>Varios 57 Grupo 2</v>
          </cell>
        </row>
        <row r="873">
          <cell r="A873">
            <v>58181</v>
          </cell>
          <cell r="B873" t="str">
            <v>Varios 57 Grupo 2 K3</v>
          </cell>
        </row>
        <row r="874">
          <cell r="A874">
            <v>526</v>
          </cell>
          <cell r="B874" t="str">
            <v>JOSE MARIA HORTET CHAMORRO</v>
          </cell>
        </row>
        <row r="875">
          <cell r="A875">
            <v>6476</v>
          </cell>
          <cell r="B875" t="str">
            <v>JOEL AGUILA GODIA</v>
          </cell>
        </row>
        <row r="876">
          <cell r="A876">
            <v>10518</v>
          </cell>
          <cell r="B876" t="str">
            <v>JOSE LUIS GARCIA CAMPILLO</v>
          </cell>
        </row>
        <row r="877">
          <cell r="A877">
            <v>20178</v>
          </cell>
          <cell r="B877" t="str">
            <v>JESUS FERNANDO DOMINGUEZ IGLESIAS</v>
          </cell>
        </row>
        <row r="878">
          <cell r="A878">
            <v>20269</v>
          </cell>
          <cell r="B878" t="str">
            <v>MANEL PALLEJA JIMENEZ</v>
          </cell>
        </row>
        <row r="879">
          <cell r="A879">
            <v>42206</v>
          </cell>
          <cell r="B879" t="str">
            <v>MOISES CLOSA SALINAS</v>
          </cell>
        </row>
        <row r="880">
          <cell r="A880">
            <v>42260</v>
          </cell>
          <cell r="B880" t="str">
            <v>SERGI LLAURADO JIMENEZ</v>
          </cell>
        </row>
        <row r="881">
          <cell r="A881">
            <v>52099</v>
          </cell>
          <cell r="B881" t="str">
            <v>ENRIQUETA JUSMET PIEDRA</v>
          </cell>
        </row>
        <row r="882">
          <cell r="A882">
            <v>53601</v>
          </cell>
          <cell r="B882" t="str">
            <v>ALEIX PALAZON GONZALEZ</v>
          </cell>
        </row>
        <row r="883">
          <cell r="A883">
            <v>53921</v>
          </cell>
          <cell r="B883" t="str">
            <v>JALAL BEJJA BELALIA</v>
          </cell>
        </row>
        <row r="884">
          <cell r="A884">
            <v>54014</v>
          </cell>
          <cell r="B884" t="str">
            <v>OUSSAMA FERHANE HANOUF</v>
          </cell>
        </row>
        <row r="885">
          <cell r="A885">
            <v>54020</v>
          </cell>
          <cell r="B885" t="str">
            <v>MARIA MOLINA CABEZAS</v>
          </cell>
        </row>
        <row r="886">
          <cell r="A886">
            <v>20427</v>
          </cell>
          <cell r="B886" t="str">
            <v>Varios 57 Grupo 4</v>
          </cell>
        </row>
        <row r="887">
          <cell r="A887">
            <v>58427</v>
          </cell>
          <cell r="B887" t="str">
            <v>Varios 57 Grupo 4 K3</v>
          </cell>
        </row>
        <row r="888">
          <cell r="A888">
            <v>545</v>
          </cell>
          <cell r="B888" t="str">
            <v>JESUS CATEDRA RODRIGUEZ</v>
          </cell>
        </row>
        <row r="889">
          <cell r="A889">
            <v>698</v>
          </cell>
          <cell r="B889" t="str">
            <v>VICTOR JIMENEZ DA RIVA</v>
          </cell>
        </row>
        <row r="890">
          <cell r="A890">
            <v>1622</v>
          </cell>
          <cell r="B890" t="str">
            <v>FRANCISCO JOSE HERRERA LUQUE</v>
          </cell>
        </row>
        <row r="891">
          <cell r="A891">
            <v>30267</v>
          </cell>
          <cell r="B891" t="str">
            <v>DAVID LOPEZ ORTEGA</v>
          </cell>
        </row>
        <row r="892">
          <cell r="A892">
            <v>42326</v>
          </cell>
          <cell r="B892" t="str">
            <v>HELIO AGUSTIN FERRARI</v>
          </cell>
        </row>
        <row r="893">
          <cell r="A893">
            <v>52078</v>
          </cell>
          <cell r="B893" t="str">
            <v>CAROLINA MARCOS SANCHEZ</v>
          </cell>
        </row>
        <row r="894">
          <cell r="A894">
            <v>52417</v>
          </cell>
          <cell r="B894" t="str">
            <v>ROSARIO MARTIN FERNANDEZ</v>
          </cell>
        </row>
        <row r="895">
          <cell r="A895">
            <v>53468</v>
          </cell>
          <cell r="B895" t="str">
            <v>MARC PEDRAGOSA MARIN</v>
          </cell>
        </row>
        <row r="896">
          <cell r="A896">
            <v>53540</v>
          </cell>
          <cell r="B896" t="str">
            <v>FERNANDO JULIO MAGIN PEYROUS</v>
          </cell>
        </row>
        <row r="897">
          <cell r="A897">
            <v>53577</v>
          </cell>
          <cell r="B897" t="str">
            <v>KARIM FAHDI</v>
          </cell>
        </row>
        <row r="898">
          <cell r="A898">
            <v>53658</v>
          </cell>
          <cell r="B898" t="str">
            <v>MARC PEREZ ALONSO</v>
          </cell>
        </row>
        <row r="899">
          <cell r="A899">
            <v>54070</v>
          </cell>
          <cell r="B899" t="str">
            <v>CARLOS VALLET ALLANDE</v>
          </cell>
        </row>
        <row r="900">
          <cell r="A900">
            <v>58716</v>
          </cell>
          <cell r="B900" t="str">
            <v>YOLANDA CAÑETE ALMANSA</v>
          </cell>
        </row>
        <row r="901">
          <cell r="A901">
            <v>34014</v>
          </cell>
          <cell r="B901" t="str">
            <v>Varios 57 Grupo 5</v>
          </cell>
        </row>
        <row r="902">
          <cell r="A902">
            <v>6554</v>
          </cell>
          <cell r="B902" t="str">
            <v>MARIA NIEVES SEGU RODRIGUEZ</v>
          </cell>
        </row>
        <row r="903">
          <cell r="A903">
            <v>10513</v>
          </cell>
          <cell r="B903" t="str">
            <v>JOSE FRANCISCO LAMAS RODRIGUEZ</v>
          </cell>
        </row>
        <row r="904">
          <cell r="A904">
            <v>13150</v>
          </cell>
          <cell r="B904" t="str">
            <v>ALEJANDRO OMAR ULLA</v>
          </cell>
        </row>
        <row r="905">
          <cell r="A905">
            <v>53599</v>
          </cell>
          <cell r="B905" t="str">
            <v>NIKO CHAKVETADZE</v>
          </cell>
        </row>
        <row r="906">
          <cell r="A906">
            <v>53641</v>
          </cell>
          <cell r="B906" t="str">
            <v>MIGUEL COLOMO IGUAL</v>
          </cell>
        </row>
        <row r="907">
          <cell r="A907">
            <v>53963</v>
          </cell>
          <cell r="B907" t="str">
            <v>CARLOS VILLENA DIAZ</v>
          </cell>
        </row>
        <row r="908">
          <cell r="A908">
            <v>53390</v>
          </cell>
          <cell r="B908" t="str">
            <v>CARLES VIDAL IZQUIERDO</v>
          </cell>
        </row>
        <row r="909">
          <cell r="A909">
            <v>54054</v>
          </cell>
          <cell r="B909" t="str">
            <v>ALEX RODRIGUEZ SABARIEGO</v>
          </cell>
        </row>
        <row r="910">
          <cell r="A910">
            <v>5014</v>
          </cell>
          <cell r="B910" t="str">
            <v>MONICA VIUDEZ VILA</v>
          </cell>
        </row>
        <row r="911">
          <cell r="A911">
            <v>52589</v>
          </cell>
          <cell r="B911" t="str">
            <v>CRISTINA ALONSO GRANADOS</v>
          </cell>
        </row>
        <row r="912">
          <cell r="A912">
            <v>53965</v>
          </cell>
          <cell r="B912" t="str">
            <v>ANDRES VERGARA GARCIA</v>
          </cell>
        </row>
        <row r="913">
          <cell r="A913">
            <v>5458</v>
          </cell>
          <cell r="B913" t="str">
            <v>Varios 57 Grupo 6</v>
          </cell>
        </row>
        <row r="914">
          <cell r="A914">
            <v>660</v>
          </cell>
          <cell r="B914" t="str">
            <v>AFRICA SEGURA RAMOS</v>
          </cell>
        </row>
        <row r="915">
          <cell r="A915">
            <v>7523</v>
          </cell>
          <cell r="B915" t="str">
            <v>OSCAR PEREZ ESPINOSA</v>
          </cell>
        </row>
        <row r="916">
          <cell r="A916">
            <v>52237</v>
          </cell>
          <cell r="B916" t="str">
            <v>JESUS DANIEL FIESTRAS MEDINA</v>
          </cell>
        </row>
        <row r="917">
          <cell r="A917">
            <v>52813</v>
          </cell>
          <cell r="B917" t="str">
            <v>JORGE VENIZELOS GARCIA</v>
          </cell>
        </row>
        <row r="918">
          <cell r="A918">
            <v>2292</v>
          </cell>
          <cell r="B918" t="str">
            <v>RAMON VILALTA ALTES</v>
          </cell>
        </row>
        <row r="919">
          <cell r="A919">
            <v>4997</v>
          </cell>
          <cell r="B919" t="str">
            <v>ANTONIO RODRIGUEZ SILVA</v>
          </cell>
        </row>
        <row r="920">
          <cell r="A920">
            <v>6206</v>
          </cell>
          <cell r="B920" t="str">
            <v>ALEJANDRO SANCHEZ REBULL</v>
          </cell>
        </row>
        <row r="921">
          <cell r="A921">
            <v>40278</v>
          </cell>
          <cell r="B921" t="str">
            <v>FERNANDO GOMEZ GUIJARRO</v>
          </cell>
        </row>
        <row r="922">
          <cell r="A922">
            <v>40432</v>
          </cell>
          <cell r="B922" t="str">
            <v>JOSE ANTONIO YELAMOS PINTO</v>
          </cell>
        </row>
        <row r="923">
          <cell r="A923">
            <v>42190</v>
          </cell>
          <cell r="B923" t="str">
            <v>DAVID BALAGUE RAMIRO</v>
          </cell>
        </row>
        <row r="924">
          <cell r="A924">
            <v>53088</v>
          </cell>
          <cell r="B924" t="str">
            <v>ALEJANDRO MOLERO BERNALDEZ</v>
          </cell>
        </row>
        <row r="925">
          <cell r="A925">
            <v>53818</v>
          </cell>
          <cell r="B925" t="str">
            <v>MARC BARTUMEUS</v>
          </cell>
        </row>
        <row r="926">
          <cell r="A926">
            <v>40995</v>
          </cell>
          <cell r="B926" t="str">
            <v>Varios 57 Grupo 7</v>
          </cell>
        </row>
        <row r="927">
          <cell r="A927">
            <v>2421</v>
          </cell>
          <cell r="B927" t="str">
            <v>JOSE MANUEL RODRIGUEZ PEREZ</v>
          </cell>
        </row>
        <row r="928">
          <cell r="A928">
            <v>508</v>
          </cell>
          <cell r="B928" t="str">
            <v>FRANCISCO PANADERO ESTEVEZ</v>
          </cell>
        </row>
        <row r="929">
          <cell r="A929">
            <v>704</v>
          </cell>
          <cell r="B929" t="str">
            <v>EDUARDO SANCHEZ FERNANDEZ</v>
          </cell>
        </row>
        <row r="930">
          <cell r="A930">
            <v>6200</v>
          </cell>
          <cell r="B930" t="str">
            <v>JORDI PAPASSEIT PAGES</v>
          </cell>
        </row>
        <row r="931">
          <cell r="A931">
            <v>19024</v>
          </cell>
          <cell r="B931" t="str">
            <v>FRANCISCO JAVIER RODRIGUEZ DEL MORAL</v>
          </cell>
        </row>
        <row r="932">
          <cell r="A932">
            <v>19235</v>
          </cell>
          <cell r="B932" t="str">
            <v>ALBERT LLOVERAS CAMPOS</v>
          </cell>
        </row>
        <row r="933">
          <cell r="A933">
            <v>19310</v>
          </cell>
          <cell r="B933" t="str">
            <v>ANDREA GONZALEZ GIMENEZ</v>
          </cell>
        </row>
        <row r="934">
          <cell r="A934">
            <v>52408</v>
          </cell>
          <cell r="B934" t="str">
            <v>PEDRO VISIEDO CORVILLO</v>
          </cell>
        </row>
        <row r="935">
          <cell r="A935">
            <v>53208</v>
          </cell>
          <cell r="B935" t="str">
            <v>MARC BALLESTER RUEDA</v>
          </cell>
        </row>
        <row r="936">
          <cell r="A936">
            <v>53655</v>
          </cell>
          <cell r="B936" t="str">
            <v>ALEX AZUAZA MARTINEZ</v>
          </cell>
        </row>
        <row r="937">
          <cell r="A937">
            <v>53903</v>
          </cell>
          <cell r="B937" t="str">
            <v>VLAD IULIAN ZSOLDOS</v>
          </cell>
        </row>
        <row r="938">
          <cell r="A938">
            <v>53964</v>
          </cell>
          <cell r="B938" t="str">
            <v>OSCAR MUÑOZ VEGA</v>
          </cell>
        </row>
        <row r="939">
          <cell r="A939">
            <v>53980</v>
          </cell>
          <cell r="B939" t="str">
            <v>RAUL VALDIVIA GONZALEZ</v>
          </cell>
        </row>
        <row r="940">
          <cell r="A940">
            <v>4778</v>
          </cell>
          <cell r="B940" t="str">
            <v>Varios 57 Grupo 8</v>
          </cell>
        </row>
        <row r="941">
          <cell r="A941">
            <v>4352</v>
          </cell>
          <cell r="B941" t="str">
            <v>JESUS LUIS HERRANZ OLMEDA</v>
          </cell>
        </row>
        <row r="942">
          <cell r="A942">
            <v>423</v>
          </cell>
          <cell r="B942" t="str">
            <v>DAVID VAZQUEZ ROCA</v>
          </cell>
        </row>
        <row r="943">
          <cell r="A943">
            <v>4226</v>
          </cell>
          <cell r="B943" t="str">
            <v>ANDRES SERRANO OCAÑA</v>
          </cell>
        </row>
        <row r="944">
          <cell r="A944">
            <v>4681</v>
          </cell>
          <cell r="B944" t="str">
            <v>FEDERICO NASARRE PLANILLO</v>
          </cell>
        </row>
        <row r="945">
          <cell r="A945">
            <v>4710</v>
          </cell>
          <cell r="B945" t="str">
            <v>JOSE SANCHEZ SABIO</v>
          </cell>
        </row>
        <row r="946">
          <cell r="A946">
            <v>9722</v>
          </cell>
          <cell r="B946" t="str">
            <v>JAIME MARTI FORTEA</v>
          </cell>
        </row>
        <row r="947">
          <cell r="A947">
            <v>40337</v>
          </cell>
          <cell r="B947" t="str">
            <v>JOSEP PINTO MIRO</v>
          </cell>
        </row>
        <row r="948">
          <cell r="A948">
            <v>42249</v>
          </cell>
          <cell r="B948" t="str">
            <v>RUBEN LOPEZ VIDAL</v>
          </cell>
        </row>
        <row r="949">
          <cell r="A949">
            <v>52566</v>
          </cell>
          <cell r="B949" t="str">
            <v>JUAN BEDMAR LOZANO</v>
          </cell>
        </row>
        <row r="950">
          <cell r="A950">
            <v>53672</v>
          </cell>
          <cell r="B950" t="str">
            <v>GUILLEM LUNA CARMONA</v>
          </cell>
        </row>
        <row r="951">
          <cell r="A951">
            <v>3287</v>
          </cell>
          <cell r="B951" t="str">
            <v>RAMON NOT VILAFRANCA</v>
          </cell>
        </row>
        <row r="952">
          <cell r="A952">
            <v>4449</v>
          </cell>
          <cell r="B952" t="str">
            <v>CARLES MATUTE SERRANO</v>
          </cell>
        </row>
        <row r="953">
          <cell r="A953">
            <v>40251</v>
          </cell>
          <cell r="B953" t="str">
            <v>ALICIA RICO MURCIA</v>
          </cell>
        </row>
        <row r="954">
          <cell r="A954">
            <v>53886</v>
          </cell>
          <cell r="B954" t="str">
            <v>ANTONIO MEDINA ESCART</v>
          </cell>
        </row>
        <row r="955">
          <cell r="A955">
            <v>40129</v>
          </cell>
          <cell r="B955" t="str">
            <v>Varios 57 Grupo 9</v>
          </cell>
        </row>
        <row r="956">
          <cell r="A956">
            <v>14982</v>
          </cell>
          <cell r="B956" t="str">
            <v>Varios DRV Reg 57</v>
          </cell>
        </row>
        <row r="957">
          <cell r="A957">
            <v>14983</v>
          </cell>
          <cell r="B957" t="str">
            <v>Varios DRV Reg 57  K3</v>
          </cell>
        </row>
        <row r="958">
          <cell r="A958">
            <v>14984</v>
          </cell>
          <cell r="B958" t="str">
            <v>Varios DRV Reg 57 K3 HDWH</v>
          </cell>
        </row>
        <row r="959">
          <cell r="A959">
            <v>54078</v>
          </cell>
          <cell r="B959" t="str">
            <v>ALEX MORENO CAPARROS</v>
          </cell>
        </row>
        <row r="960">
          <cell r="A960">
            <v>54103</v>
          </cell>
          <cell r="B960" t="str">
            <v>JORDI VILASECA VIDAL</v>
          </cell>
        </row>
        <row r="961">
          <cell r="A961">
            <v>2800</v>
          </cell>
          <cell r="B961" t="str">
            <v>SERGIO SAENZ FLORES</v>
          </cell>
        </row>
        <row r="962">
          <cell r="A962">
            <v>251</v>
          </cell>
          <cell r="B962" t="str">
            <v>JOSE MARIA CONTRERAS TORRIJOS</v>
          </cell>
        </row>
        <row r="963">
          <cell r="A963">
            <v>1764</v>
          </cell>
          <cell r="B963" t="str">
            <v>SANTIAGO SAMPEDRO ALMIÑANA</v>
          </cell>
        </row>
        <row r="964">
          <cell r="A964">
            <v>5016</v>
          </cell>
          <cell r="B964" t="str">
            <v>MARIA LUZ USAGRE PONS</v>
          </cell>
        </row>
        <row r="965">
          <cell r="A965">
            <v>10744</v>
          </cell>
          <cell r="B965" t="str">
            <v>JOSE SANTAPAU RODRIGUEZ</v>
          </cell>
        </row>
        <row r="966">
          <cell r="A966">
            <v>13008</v>
          </cell>
          <cell r="B966" t="str">
            <v>ANTONIO VERDEJO ROMERO</v>
          </cell>
        </row>
        <row r="967">
          <cell r="A967">
            <v>52384</v>
          </cell>
          <cell r="B967" t="str">
            <v>AARON LOSADA SALAZAR</v>
          </cell>
        </row>
        <row r="968">
          <cell r="A968">
            <v>52901</v>
          </cell>
          <cell r="B968" t="str">
            <v>SERGI SIFRES BENAVENT</v>
          </cell>
        </row>
        <row r="969">
          <cell r="A969">
            <v>53013</v>
          </cell>
          <cell r="B969" t="str">
            <v>CRISTOBAL DANIEL REGAL FAJARDO</v>
          </cell>
        </row>
        <row r="970">
          <cell r="A970">
            <v>53081</v>
          </cell>
          <cell r="B970" t="str">
            <v>ESTEBAN GABRIEL PITTALUGA RUBIRA</v>
          </cell>
        </row>
        <row r="971">
          <cell r="A971">
            <v>53230</v>
          </cell>
          <cell r="B971" t="str">
            <v>ALBERTO FERRER HERNANDIZ</v>
          </cell>
        </row>
        <row r="972">
          <cell r="A972">
            <v>53340</v>
          </cell>
          <cell r="B972" t="str">
            <v>ANDREY SASHCHUK</v>
          </cell>
        </row>
        <row r="973">
          <cell r="A973">
            <v>53780</v>
          </cell>
          <cell r="B973" t="str">
            <v>SERGIO GOMEZ GIL</v>
          </cell>
        </row>
        <row r="974">
          <cell r="A974">
            <v>53962</v>
          </cell>
          <cell r="B974" t="str">
            <v>JESUS BLANCO GONZALEZ</v>
          </cell>
        </row>
        <row r="975">
          <cell r="A975">
            <v>213</v>
          </cell>
          <cell r="B975" t="str">
            <v>Varios 58 Grupo 1</v>
          </cell>
        </row>
        <row r="976">
          <cell r="A976">
            <v>6558</v>
          </cell>
          <cell r="B976" t="str">
            <v>JOSE RAMON TERRES GIL</v>
          </cell>
        </row>
        <row r="977">
          <cell r="A977">
            <v>1604</v>
          </cell>
          <cell r="B977" t="str">
            <v>CAROLINA TRANCHE GONZALEZ</v>
          </cell>
        </row>
        <row r="978">
          <cell r="A978">
            <v>3409</v>
          </cell>
          <cell r="B978" t="str">
            <v>MARIO LOPEZ REBOLLO</v>
          </cell>
        </row>
        <row r="979">
          <cell r="A979">
            <v>3433</v>
          </cell>
          <cell r="B979" t="str">
            <v>JOSE LUIS LOPEZ UROSA</v>
          </cell>
        </row>
        <row r="980">
          <cell r="A980">
            <v>4640</v>
          </cell>
          <cell r="B980" t="str">
            <v>JORGE ALCACER BELLES</v>
          </cell>
        </row>
        <row r="981">
          <cell r="A981">
            <v>5822</v>
          </cell>
          <cell r="B981" t="str">
            <v>SEBASTIAN GARCIA LAGUIA</v>
          </cell>
        </row>
        <row r="982">
          <cell r="A982">
            <v>6146</v>
          </cell>
          <cell r="B982" t="str">
            <v>CLEMENTE GARCIA DURAN</v>
          </cell>
        </row>
        <row r="983">
          <cell r="A983">
            <v>7566</v>
          </cell>
          <cell r="B983" t="str">
            <v>MARILIA VALERO MORALES</v>
          </cell>
        </row>
        <row r="984">
          <cell r="A984">
            <v>7863</v>
          </cell>
          <cell r="B984" t="str">
            <v>OTILIA PINEDA OCAMPO</v>
          </cell>
        </row>
        <row r="985">
          <cell r="A985">
            <v>52592</v>
          </cell>
          <cell r="B985" t="str">
            <v>EMILIA LOPEZ MARTOS</v>
          </cell>
        </row>
        <row r="986">
          <cell r="A986">
            <v>52741</v>
          </cell>
          <cell r="B986" t="str">
            <v>ANA MARIA BIANCA GRECU</v>
          </cell>
        </row>
        <row r="987">
          <cell r="A987">
            <v>53250</v>
          </cell>
          <cell r="B987" t="str">
            <v>DANIEL ANTONIO MARTINEZ FERNANDEZ</v>
          </cell>
        </row>
        <row r="988">
          <cell r="A988">
            <v>53542</v>
          </cell>
          <cell r="B988" t="str">
            <v>RAUL GODOY GARCIA</v>
          </cell>
        </row>
        <row r="989">
          <cell r="A989">
            <v>53607</v>
          </cell>
          <cell r="B989" t="str">
            <v>NICOLETA OANA CIMPEAN</v>
          </cell>
        </row>
        <row r="990">
          <cell r="A990">
            <v>53883</v>
          </cell>
          <cell r="B990" t="str">
            <v>RAQUEL RAMAL IRUELA</v>
          </cell>
        </row>
        <row r="991">
          <cell r="A991">
            <v>53989</v>
          </cell>
          <cell r="B991" t="str">
            <v>CHRISTIAN GALVEZ NIETO</v>
          </cell>
        </row>
        <row r="992">
          <cell r="A992">
            <v>10762</v>
          </cell>
          <cell r="B992" t="str">
            <v>Varios 58 Grupo 10</v>
          </cell>
        </row>
        <row r="993">
          <cell r="A993">
            <v>2134</v>
          </cell>
          <cell r="B993" t="str">
            <v>SALVADOR RUIZ GODOY</v>
          </cell>
        </row>
        <row r="994">
          <cell r="A994">
            <v>7084</v>
          </cell>
          <cell r="B994" t="str">
            <v>MIGUEL ANGEL ESCRIG MILLAN</v>
          </cell>
        </row>
        <row r="995">
          <cell r="A995">
            <v>40255</v>
          </cell>
          <cell r="B995" t="str">
            <v>ELENA APARICI ROSELL</v>
          </cell>
        </row>
        <row r="996">
          <cell r="A996">
            <v>52948</v>
          </cell>
          <cell r="B996" t="str">
            <v>ANDREA BERMUDO MONFORT</v>
          </cell>
        </row>
        <row r="997">
          <cell r="A997">
            <v>7262</v>
          </cell>
          <cell r="B997" t="str">
            <v>JAVIER SORO MARTORELL</v>
          </cell>
        </row>
        <row r="998">
          <cell r="A998">
            <v>2512</v>
          </cell>
          <cell r="B998" t="str">
            <v>JOSE JUAN ALCAÑIZ JIMENEZ</v>
          </cell>
        </row>
        <row r="999">
          <cell r="A999">
            <v>2891</v>
          </cell>
          <cell r="B999" t="str">
            <v>FRANCISCO JOSE RAFFI FERRANDIS</v>
          </cell>
        </row>
        <row r="1000">
          <cell r="A1000">
            <v>7564</v>
          </cell>
          <cell r="B1000" t="str">
            <v>JAVIER MARTINEZ ALBARRACIN</v>
          </cell>
        </row>
        <row r="1001">
          <cell r="A1001">
            <v>42351</v>
          </cell>
          <cell r="B1001" t="str">
            <v>RODRIGO SANCHEZ SERRANO</v>
          </cell>
        </row>
        <row r="1002">
          <cell r="A1002">
            <v>53944</v>
          </cell>
          <cell r="B1002" t="str">
            <v>JOSE MIR GOMEZ</v>
          </cell>
        </row>
        <row r="1003">
          <cell r="A1003">
            <v>15126</v>
          </cell>
          <cell r="B1003" t="str">
            <v>Varios 58 Grupo 11 K3</v>
          </cell>
        </row>
        <row r="1004">
          <cell r="A1004">
            <v>19156</v>
          </cell>
          <cell r="B1004" t="str">
            <v>JOSE ALBERTO GOMIS RAMIREZ</v>
          </cell>
        </row>
        <row r="1005">
          <cell r="A1005">
            <v>52247</v>
          </cell>
          <cell r="B1005" t="str">
            <v>ADRIAN GONZALEZ-MOHINO ZARD</v>
          </cell>
        </row>
        <row r="1006">
          <cell r="A1006">
            <v>52593</v>
          </cell>
          <cell r="B1006" t="str">
            <v>HECTOR BADENES HERRERO</v>
          </cell>
        </row>
        <row r="1007">
          <cell r="A1007">
            <v>53604</v>
          </cell>
          <cell r="B1007" t="str">
            <v>NADIA DURAN NAVAJAS</v>
          </cell>
        </row>
        <row r="1008">
          <cell r="A1008">
            <v>53845</v>
          </cell>
          <cell r="B1008" t="str">
            <v>ELENA JIGAU</v>
          </cell>
        </row>
        <row r="1009">
          <cell r="A1009">
            <v>7859</v>
          </cell>
          <cell r="B1009" t="str">
            <v>MANUEL AVALOS REDONDO</v>
          </cell>
        </row>
        <row r="1010">
          <cell r="A1010">
            <v>4070</v>
          </cell>
          <cell r="B1010" t="str">
            <v>ANDRES CAPILLA NUÑEZ</v>
          </cell>
        </row>
        <row r="1011">
          <cell r="A1011">
            <v>4388</v>
          </cell>
          <cell r="B1011" t="str">
            <v>JOSE ANTONIO BAENA PEREZ</v>
          </cell>
        </row>
        <row r="1012">
          <cell r="A1012">
            <v>9729</v>
          </cell>
          <cell r="B1012" t="str">
            <v>JOSE VICENTE LOPEZ BLAZQUEZ</v>
          </cell>
        </row>
        <row r="1013">
          <cell r="A1013">
            <v>12003</v>
          </cell>
          <cell r="B1013" t="str">
            <v>SERGIO JAVIER DE GRACIA MUÑOZ</v>
          </cell>
        </row>
        <row r="1014">
          <cell r="A1014">
            <v>29204</v>
          </cell>
          <cell r="B1014" t="str">
            <v>BELEN CAPILLA NUÑEZ</v>
          </cell>
        </row>
        <row r="1015">
          <cell r="A1015">
            <v>52191</v>
          </cell>
          <cell r="B1015" t="str">
            <v>ANA ZARAGOZA ANTON</v>
          </cell>
        </row>
        <row r="1016">
          <cell r="A1016">
            <v>52383</v>
          </cell>
          <cell r="B1016" t="str">
            <v>VICTOR FURIO BARRACHINA</v>
          </cell>
        </row>
        <row r="1017">
          <cell r="A1017">
            <v>30574</v>
          </cell>
          <cell r="B1017" t="str">
            <v>Varios 58 Grupo 12</v>
          </cell>
        </row>
        <row r="1018">
          <cell r="A1018">
            <v>10515</v>
          </cell>
          <cell r="B1018" t="str">
            <v>DAVID BARBERA MARTI</v>
          </cell>
        </row>
        <row r="1019">
          <cell r="A1019">
            <v>71</v>
          </cell>
          <cell r="B1019" t="str">
            <v>DOMINGO MARTINEZ MARTINEZ</v>
          </cell>
        </row>
        <row r="1020">
          <cell r="A1020">
            <v>1376</v>
          </cell>
          <cell r="B1020" t="str">
            <v>NESTOR FUENTES SANCHEZ</v>
          </cell>
        </row>
        <row r="1021">
          <cell r="A1021">
            <v>10512</v>
          </cell>
          <cell r="B1021" t="str">
            <v>MANUEL GINES VALDES NAVARRO</v>
          </cell>
        </row>
        <row r="1022">
          <cell r="A1022">
            <v>53341</v>
          </cell>
          <cell r="B1022" t="str">
            <v>ALEJANDRO GARCIA ABARCA</v>
          </cell>
        </row>
        <row r="1023">
          <cell r="A1023">
            <v>1196</v>
          </cell>
          <cell r="B1023" t="str">
            <v>RAFAEL TUDELA GUERRERO</v>
          </cell>
        </row>
        <row r="1024">
          <cell r="A1024">
            <v>1327</v>
          </cell>
          <cell r="B1024" t="str">
            <v>JORGE MIRALLES MANZANERA</v>
          </cell>
        </row>
        <row r="1025">
          <cell r="A1025">
            <v>5068</v>
          </cell>
          <cell r="B1025" t="str">
            <v>JOSE MANUEL DOMINGUEZ CERVERA</v>
          </cell>
        </row>
        <row r="1026">
          <cell r="A1026">
            <v>5473</v>
          </cell>
          <cell r="B1026" t="str">
            <v>MARCOS TUDELA GUERRERO</v>
          </cell>
        </row>
        <row r="1027">
          <cell r="A1027">
            <v>6077</v>
          </cell>
          <cell r="B1027" t="str">
            <v>LEOPOLDO MARTINEZ ABAD</v>
          </cell>
        </row>
        <row r="1028">
          <cell r="A1028">
            <v>42436</v>
          </cell>
          <cell r="B1028" t="str">
            <v>RAMON BAILACH CRUZ</v>
          </cell>
        </row>
        <row r="1029">
          <cell r="A1029">
            <v>58996</v>
          </cell>
          <cell r="B1029" t="str">
            <v>Varios 58 Grupo 13 K3</v>
          </cell>
        </row>
        <row r="1030">
          <cell r="A1030">
            <v>306</v>
          </cell>
          <cell r="B1030" t="str">
            <v>IBON ARTABE OLEA</v>
          </cell>
        </row>
        <row r="1031">
          <cell r="A1031">
            <v>3643</v>
          </cell>
          <cell r="B1031" t="str">
            <v>ANTONIO MARTINEZ NUÑEZ</v>
          </cell>
        </row>
        <row r="1032">
          <cell r="A1032">
            <v>53065</v>
          </cell>
          <cell r="B1032" t="str">
            <v>JONATHAN CUTILLAS CUTILLAS</v>
          </cell>
        </row>
        <row r="1033">
          <cell r="A1033">
            <v>53344</v>
          </cell>
          <cell r="B1033" t="str">
            <v>LUIS MIGUEL LANDIVAR LOPEZ</v>
          </cell>
        </row>
        <row r="1034">
          <cell r="A1034">
            <v>53422</v>
          </cell>
          <cell r="B1034" t="str">
            <v>NICOLE VALERIA TILVE JARAMILLO</v>
          </cell>
        </row>
        <row r="1035">
          <cell r="A1035">
            <v>320</v>
          </cell>
          <cell r="B1035" t="str">
            <v>JOSE JUAN SANCHEZ NAVARRO</v>
          </cell>
        </row>
        <row r="1036">
          <cell r="A1036">
            <v>3286</v>
          </cell>
          <cell r="B1036" t="str">
            <v>JOSE MANUEL POCOVI ESCAMILLA</v>
          </cell>
        </row>
        <row r="1037">
          <cell r="A1037">
            <v>30027</v>
          </cell>
          <cell r="B1037" t="str">
            <v>ALEXANDRO MARRAHI ANDERSEN</v>
          </cell>
        </row>
        <row r="1038">
          <cell r="A1038">
            <v>30166</v>
          </cell>
          <cell r="B1038" t="str">
            <v>DOMINGO ESTEVE GIMENO</v>
          </cell>
        </row>
        <row r="1039">
          <cell r="A1039">
            <v>30243</v>
          </cell>
          <cell r="B1039" t="str">
            <v>VICTOR RUIZ MANDINGORRA</v>
          </cell>
        </row>
        <row r="1040">
          <cell r="A1040">
            <v>42435</v>
          </cell>
          <cell r="B1040" t="str">
            <v>ALEJANDRO JUAN GARCIA GARRIDO</v>
          </cell>
        </row>
        <row r="1041">
          <cell r="A1041">
            <v>53231</v>
          </cell>
          <cell r="B1041" t="str">
            <v>JOSE NUÑEZ MOLINA</v>
          </cell>
        </row>
        <row r="1042">
          <cell r="A1042">
            <v>57941</v>
          </cell>
          <cell r="B1042" t="str">
            <v>Varios 58 Grupo 14</v>
          </cell>
        </row>
        <row r="1043">
          <cell r="A1043">
            <v>571</v>
          </cell>
          <cell r="B1043" t="str">
            <v>ANTONIO CARMONA REQUENA</v>
          </cell>
        </row>
        <row r="1044">
          <cell r="A1044">
            <v>629</v>
          </cell>
          <cell r="B1044" t="str">
            <v>JOSE VICENTE EUGENIO GOMIS</v>
          </cell>
        </row>
        <row r="1045">
          <cell r="A1045">
            <v>6300</v>
          </cell>
          <cell r="B1045" t="str">
            <v>ENRIQUE ROMA PINILLOS</v>
          </cell>
        </row>
        <row r="1046">
          <cell r="A1046">
            <v>7092</v>
          </cell>
          <cell r="B1046" t="str">
            <v>EULOGIO QUINTANILLA CIFUENTE</v>
          </cell>
        </row>
        <row r="1047">
          <cell r="A1047">
            <v>7327</v>
          </cell>
          <cell r="B1047" t="str">
            <v>JESUS NAVA CASTILLO</v>
          </cell>
        </row>
        <row r="1048">
          <cell r="A1048">
            <v>19002</v>
          </cell>
          <cell r="B1048" t="str">
            <v>JOSE LUIS MIRALLES PASTOR</v>
          </cell>
        </row>
        <row r="1049">
          <cell r="A1049">
            <v>19019</v>
          </cell>
          <cell r="B1049" t="str">
            <v>IVAN JESUS GARCIA FLOR</v>
          </cell>
        </row>
        <row r="1050">
          <cell r="A1050">
            <v>19219</v>
          </cell>
          <cell r="B1050" t="str">
            <v>RAMON FERNANDEZ MUÑOZ</v>
          </cell>
        </row>
        <row r="1051">
          <cell r="A1051">
            <v>19228</v>
          </cell>
          <cell r="B1051" t="str">
            <v>MANUEL ESCAMILLA GILAR</v>
          </cell>
        </row>
        <row r="1052">
          <cell r="A1052">
            <v>52699</v>
          </cell>
          <cell r="B1052" t="str">
            <v>LARA AITANA REIG MARTINEZ</v>
          </cell>
        </row>
        <row r="1053">
          <cell r="A1053">
            <v>53266</v>
          </cell>
          <cell r="B1053" t="str">
            <v>CLAUDIA NAVARRO SELLES</v>
          </cell>
        </row>
        <row r="1054">
          <cell r="A1054">
            <v>54011</v>
          </cell>
          <cell r="B1054" t="str">
            <v>IVAN ARAVIT FERRANDO</v>
          </cell>
        </row>
        <row r="1055">
          <cell r="A1055">
            <v>33071</v>
          </cell>
          <cell r="B1055" t="str">
            <v>RAMON ALCAIDE ACOSTA</v>
          </cell>
        </row>
        <row r="1056">
          <cell r="A1056">
            <v>53608</v>
          </cell>
          <cell r="B1056" t="str">
            <v>EDUARDO FAYOS MORATAL</v>
          </cell>
        </row>
        <row r="1057">
          <cell r="A1057">
            <v>1997</v>
          </cell>
          <cell r="B1057" t="str">
            <v>Varios 58 Grupo 2</v>
          </cell>
        </row>
        <row r="1058">
          <cell r="A1058">
            <v>572</v>
          </cell>
          <cell r="B1058" t="str">
            <v>ANTONIO VICENTE PAYA REIG</v>
          </cell>
        </row>
        <row r="1059">
          <cell r="A1059">
            <v>74</v>
          </cell>
          <cell r="B1059" t="str">
            <v>MIGUEL ANGEL GILABERT RAMON</v>
          </cell>
        </row>
        <row r="1060">
          <cell r="A1060">
            <v>5285</v>
          </cell>
          <cell r="B1060" t="str">
            <v>GABRIEL TILVE BALAGUER</v>
          </cell>
        </row>
        <row r="1061">
          <cell r="A1061">
            <v>9890</v>
          </cell>
          <cell r="B1061" t="str">
            <v>GASPAR SANCHEZ PARDO</v>
          </cell>
        </row>
        <row r="1062">
          <cell r="A1062">
            <v>10504</v>
          </cell>
          <cell r="B1062" t="str">
            <v>JOAQUIN JOSE GARCIA ALDEGUER</v>
          </cell>
        </row>
        <row r="1063">
          <cell r="A1063">
            <v>10538</v>
          </cell>
          <cell r="B1063" t="str">
            <v>ALFONSO SERRANO MUÑOZ</v>
          </cell>
        </row>
        <row r="1064">
          <cell r="A1064">
            <v>52047</v>
          </cell>
          <cell r="B1064" t="str">
            <v>CHRISTIAN DAVID GOUVEIA PIEDRAHITA</v>
          </cell>
        </row>
        <row r="1065">
          <cell r="A1065">
            <v>52306</v>
          </cell>
          <cell r="B1065" t="str">
            <v>ANTONIO ROMERO SENDRA</v>
          </cell>
        </row>
        <row r="1066">
          <cell r="A1066">
            <v>52364</v>
          </cell>
          <cell r="B1066" t="str">
            <v>ROBERTO ESCLAPEZ MAÑUZ</v>
          </cell>
        </row>
        <row r="1067">
          <cell r="A1067">
            <v>53084</v>
          </cell>
          <cell r="B1067" t="str">
            <v>DANIEL GARCIA ZARAGOZI</v>
          </cell>
        </row>
        <row r="1068">
          <cell r="A1068">
            <v>53286</v>
          </cell>
          <cell r="B1068" t="str">
            <v>ALVARO GUZMAN JAEN</v>
          </cell>
        </row>
        <row r="1069">
          <cell r="A1069">
            <v>93</v>
          </cell>
          <cell r="B1069" t="str">
            <v>Varios 58 Grupo 3</v>
          </cell>
        </row>
        <row r="1070">
          <cell r="A1070">
            <v>1578</v>
          </cell>
          <cell r="B1070" t="str">
            <v>MANUEL ANDRES ALAMEDA MARTINEZ</v>
          </cell>
        </row>
        <row r="1071">
          <cell r="A1071">
            <v>577</v>
          </cell>
          <cell r="B1071" t="str">
            <v>JORGE MANUEL VAZQUEZ SEGURA</v>
          </cell>
        </row>
        <row r="1072">
          <cell r="A1072">
            <v>594</v>
          </cell>
          <cell r="B1072" t="str">
            <v>ANTONIO RAMOS DIAZ</v>
          </cell>
        </row>
        <row r="1073">
          <cell r="A1073">
            <v>2452</v>
          </cell>
          <cell r="B1073" t="str">
            <v>JOSE JAIME SOLER SEVILA</v>
          </cell>
        </row>
        <row r="1074">
          <cell r="A1074">
            <v>2591</v>
          </cell>
          <cell r="B1074" t="str">
            <v>JUAN MIGUEL BAQUERO RAMOS</v>
          </cell>
        </row>
        <row r="1075">
          <cell r="A1075">
            <v>7057</v>
          </cell>
          <cell r="B1075" t="str">
            <v>JOSE CARLOS SOLER ROMERO</v>
          </cell>
        </row>
        <row r="1076">
          <cell r="A1076">
            <v>20047</v>
          </cell>
          <cell r="B1076" t="str">
            <v>JOSE DANIEL MACHON ASENCIO</v>
          </cell>
        </row>
        <row r="1077">
          <cell r="A1077">
            <v>42297</v>
          </cell>
          <cell r="B1077" t="str">
            <v>JUAN ANTONIO QUINTERO SANCHEZ</v>
          </cell>
        </row>
        <row r="1078">
          <cell r="A1078">
            <v>53329</v>
          </cell>
          <cell r="B1078" t="str">
            <v>JOSE MARIA VEGARA VIZCAINO</v>
          </cell>
        </row>
        <row r="1079">
          <cell r="A1079">
            <v>53850</v>
          </cell>
          <cell r="B1079" t="str">
            <v>THOREN BAQUERO RODRIGUEZ</v>
          </cell>
        </row>
        <row r="1080">
          <cell r="A1080">
            <v>53874</v>
          </cell>
          <cell r="B1080" t="str">
            <v>AXEL REIG  BECERRA</v>
          </cell>
        </row>
        <row r="1081">
          <cell r="A1081">
            <v>54040</v>
          </cell>
          <cell r="B1081" t="str">
            <v>DAMIAN VERA ABAJO</v>
          </cell>
        </row>
        <row r="1082">
          <cell r="A1082">
            <v>7517</v>
          </cell>
          <cell r="B1082" t="str">
            <v>CARLOS GREGORI CARBO</v>
          </cell>
        </row>
        <row r="1083">
          <cell r="A1083">
            <v>52782</v>
          </cell>
          <cell r="B1083" t="str">
            <v>LIDIA MONTAGUT RUBIO</v>
          </cell>
        </row>
        <row r="1084">
          <cell r="A1084">
            <v>53306</v>
          </cell>
          <cell r="B1084" t="str">
            <v>PEPE JUAN RUIZ</v>
          </cell>
        </row>
        <row r="1085">
          <cell r="A1085">
            <v>2453</v>
          </cell>
          <cell r="B1085" t="str">
            <v>Varios 58 Grupo 4</v>
          </cell>
        </row>
        <row r="1086">
          <cell r="A1086">
            <v>2185</v>
          </cell>
          <cell r="B1086" t="str">
            <v>RUBEN GARCIA GARCIA</v>
          </cell>
        </row>
        <row r="1087">
          <cell r="A1087">
            <v>2466</v>
          </cell>
          <cell r="B1087" t="str">
            <v>ANDRES MARQUEZ GARCIA</v>
          </cell>
        </row>
        <row r="1088">
          <cell r="A1088">
            <v>5727</v>
          </cell>
          <cell r="B1088" t="str">
            <v>ROBERT JUAN ESCRIG</v>
          </cell>
        </row>
        <row r="1089">
          <cell r="A1089">
            <v>52868</v>
          </cell>
          <cell r="B1089" t="str">
            <v>VANESA NUBLA RICO</v>
          </cell>
        </row>
        <row r="1090">
          <cell r="A1090">
            <v>677</v>
          </cell>
          <cell r="B1090" t="str">
            <v>ANTONIO JOSE SILVESTRE LOPEZ</v>
          </cell>
        </row>
        <row r="1091">
          <cell r="A1091">
            <v>2462</v>
          </cell>
          <cell r="B1091" t="str">
            <v>VICENTE VIDAL SANZ</v>
          </cell>
        </row>
        <row r="1092">
          <cell r="A1092">
            <v>2815</v>
          </cell>
          <cell r="B1092" t="str">
            <v>JOSE MARIA TENA IBAÑEZ</v>
          </cell>
        </row>
        <row r="1093">
          <cell r="A1093">
            <v>7297</v>
          </cell>
          <cell r="B1093" t="str">
            <v>ANDRES LLAMAS MARUGAN</v>
          </cell>
        </row>
        <row r="1094">
          <cell r="A1094">
            <v>7481</v>
          </cell>
          <cell r="B1094" t="str">
            <v>JAVIER MIRANDA BALBASTRE</v>
          </cell>
        </row>
        <row r="1095">
          <cell r="A1095">
            <v>30397</v>
          </cell>
          <cell r="B1095" t="str">
            <v>IVAN POCOVI ESCAMILLA</v>
          </cell>
        </row>
        <row r="1096">
          <cell r="A1096">
            <v>53739</v>
          </cell>
          <cell r="B1096" t="str">
            <v>ADRIAN REQUENA BRIONES</v>
          </cell>
        </row>
        <row r="1097">
          <cell r="A1097">
            <v>53758</v>
          </cell>
          <cell r="B1097" t="str">
            <v>ALBERTO MONFORT BERENGUER</v>
          </cell>
        </row>
        <row r="1098">
          <cell r="A1098">
            <v>2527</v>
          </cell>
          <cell r="B1098" t="str">
            <v>Varios 58 Grupo 5</v>
          </cell>
        </row>
        <row r="1099">
          <cell r="A1099">
            <v>1576</v>
          </cell>
          <cell r="B1099" t="str">
            <v>FRANCISCO JOSE TORRES MOLINA</v>
          </cell>
        </row>
        <row r="1100">
          <cell r="A1100">
            <v>7323</v>
          </cell>
          <cell r="B1100" t="str">
            <v>OSCAR FRANCISCO LLEDO PENALVA</v>
          </cell>
        </row>
        <row r="1101">
          <cell r="A1101">
            <v>43008</v>
          </cell>
          <cell r="B1101" t="str">
            <v>JULIO CARBONELL GIMENEZ</v>
          </cell>
        </row>
        <row r="1102">
          <cell r="A1102">
            <v>53708</v>
          </cell>
          <cell r="B1102" t="str">
            <v>JUAN CARLOS GARCIA JEREZ</v>
          </cell>
        </row>
        <row r="1103">
          <cell r="A1103">
            <v>54013</v>
          </cell>
          <cell r="B1103" t="str">
            <v>MARCOS MARTINEZ IZQUIERDO</v>
          </cell>
        </row>
        <row r="1104">
          <cell r="A1104">
            <v>2122</v>
          </cell>
          <cell r="B1104" t="str">
            <v>DANIEL RODRIGUEZ RUEDAS</v>
          </cell>
        </row>
        <row r="1105">
          <cell r="A1105">
            <v>2589</v>
          </cell>
          <cell r="B1105" t="str">
            <v>PEDRO JESUS MURCIANO BRIONES</v>
          </cell>
        </row>
        <row r="1106">
          <cell r="A1106">
            <v>7212</v>
          </cell>
          <cell r="B1106" t="str">
            <v>JOSE ANTONIO COPOVI BATALLER</v>
          </cell>
        </row>
        <row r="1107">
          <cell r="A1107">
            <v>7295</v>
          </cell>
          <cell r="B1107" t="str">
            <v>JOSE FELIX GUIJARRO DOMINGUEZ</v>
          </cell>
        </row>
        <row r="1108">
          <cell r="A1108">
            <v>7928</v>
          </cell>
          <cell r="B1108" t="str">
            <v>ROSA CASTELLO MANZANO</v>
          </cell>
        </row>
        <row r="1109">
          <cell r="A1109">
            <v>9977</v>
          </cell>
          <cell r="B1109" t="str">
            <v>MARIA CRUZ ARCE CUARTERO</v>
          </cell>
        </row>
        <row r="1110">
          <cell r="A1110">
            <v>43077</v>
          </cell>
          <cell r="B1110" t="str">
            <v>VICENTE CEBRIA ALBORCH</v>
          </cell>
        </row>
        <row r="1111">
          <cell r="A1111">
            <v>53014</v>
          </cell>
          <cell r="B1111" t="str">
            <v>JOSE MIGUEL PASTOR AZORIN</v>
          </cell>
        </row>
        <row r="1112">
          <cell r="A1112">
            <v>53988</v>
          </cell>
          <cell r="B1112" t="str">
            <v>PEDRO PABLO SAIZ ESTEVE</v>
          </cell>
        </row>
        <row r="1113">
          <cell r="A1113">
            <v>29064</v>
          </cell>
          <cell r="B1113" t="str">
            <v>Varios 58 Grupo 6</v>
          </cell>
        </row>
        <row r="1114">
          <cell r="A1114">
            <v>52087</v>
          </cell>
          <cell r="B1114" t="str">
            <v>JONATAN HINAREJOS CORACHAN</v>
          </cell>
        </row>
        <row r="1115">
          <cell r="A1115">
            <v>4268</v>
          </cell>
          <cell r="B1115" t="str">
            <v>JOSE NUÑEZ GARCIA</v>
          </cell>
        </row>
        <row r="1116">
          <cell r="A1116">
            <v>40148</v>
          </cell>
          <cell r="B1116" t="str">
            <v>MARIA AMPARO MIRALLES BELDA</v>
          </cell>
        </row>
        <row r="1117">
          <cell r="A1117">
            <v>40273</v>
          </cell>
          <cell r="B1117" t="str">
            <v>ISMAEL DIAZ LOPEZ</v>
          </cell>
        </row>
        <row r="1118">
          <cell r="A1118">
            <v>52625</v>
          </cell>
          <cell r="B1118" t="str">
            <v>VICTOR CRUZ PEREZ</v>
          </cell>
        </row>
        <row r="1119">
          <cell r="A1119">
            <v>53356</v>
          </cell>
          <cell r="B1119" t="str">
            <v>JUAN NAVARRO MURGUI</v>
          </cell>
        </row>
        <row r="1120">
          <cell r="A1120">
            <v>53656</v>
          </cell>
          <cell r="B1120" t="str">
            <v>PATRICIA LIZON LOPEZ</v>
          </cell>
        </row>
        <row r="1121">
          <cell r="A1121">
            <v>54012</v>
          </cell>
          <cell r="B1121" t="str">
            <v>JOSE ALBERTO RAMIREZ VILLA</v>
          </cell>
        </row>
        <row r="1122">
          <cell r="A1122">
            <v>4230</v>
          </cell>
          <cell r="B1122" t="str">
            <v>ROSA ANA BAYDAL MUÑOZ</v>
          </cell>
        </row>
        <row r="1123">
          <cell r="A1123">
            <v>40383</v>
          </cell>
          <cell r="B1123" t="str">
            <v>DOMINGO AGUADO DOMINGUEZ</v>
          </cell>
        </row>
        <row r="1124">
          <cell r="A1124">
            <v>52192</v>
          </cell>
          <cell r="B1124" t="str">
            <v>FRANCISCO PARDO VALLE</v>
          </cell>
        </row>
        <row r="1125">
          <cell r="A1125">
            <v>53496</v>
          </cell>
          <cell r="B1125" t="str">
            <v>DAVID MARTINEZ ALCARAZ</v>
          </cell>
        </row>
        <row r="1126">
          <cell r="A1126">
            <v>53832</v>
          </cell>
          <cell r="B1126" t="str">
            <v>JOSEP MARTINEZ FAUS</v>
          </cell>
        </row>
        <row r="1127">
          <cell r="A1127">
            <v>53841</v>
          </cell>
          <cell r="B1127" t="str">
            <v>RUBEN COLOMER RICO</v>
          </cell>
        </row>
        <row r="1128">
          <cell r="A1128">
            <v>4002</v>
          </cell>
          <cell r="B1128" t="str">
            <v>Varios 58 Grupo 7</v>
          </cell>
        </row>
        <row r="1129">
          <cell r="A1129">
            <v>2565</v>
          </cell>
          <cell r="B1129" t="str">
            <v>SANTIAGO MARTINEZ COLILLA</v>
          </cell>
        </row>
        <row r="1130">
          <cell r="A1130">
            <v>2616</v>
          </cell>
          <cell r="B1130" t="str">
            <v>SANTIAGO PEREA LOPEZ</v>
          </cell>
        </row>
        <row r="1131">
          <cell r="A1131">
            <v>2803</v>
          </cell>
          <cell r="B1131" t="str">
            <v>RICARDO QUIRANT CASCALES</v>
          </cell>
        </row>
        <row r="1132">
          <cell r="A1132">
            <v>4719</v>
          </cell>
          <cell r="B1132" t="str">
            <v>LEOPOLDO ANTONIO GUILLEN MOLINA</v>
          </cell>
        </row>
        <row r="1133">
          <cell r="A1133">
            <v>42384</v>
          </cell>
          <cell r="B1133" t="str">
            <v>CRISTIAN GARCIA RIVERA</v>
          </cell>
        </row>
        <row r="1134">
          <cell r="A1134">
            <v>43030</v>
          </cell>
          <cell r="B1134" t="str">
            <v>JOSE MIGUEL MARTINEZ RODRIGUEZ</v>
          </cell>
        </row>
        <row r="1135">
          <cell r="A1135">
            <v>1568</v>
          </cell>
          <cell r="B1135" t="str">
            <v>JOSE ANTONIO CAMBRA SANCHO</v>
          </cell>
        </row>
        <row r="1136">
          <cell r="A1136">
            <v>2647</v>
          </cell>
          <cell r="B1136" t="str">
            <v>JESUS PEREZ CERDAN</v>
          </cell>
        </row>
        <row r="1137">
          <cell r="A1137">
            <v>4141</v>
          </cell>
          <cell r="B1137" t="str">
            <v>VICENTE PERIS HURTADO</v>
          </cell>
        </row>
        <row r="1138">
          <cell r="A1138">
            <v>53228</v>
          </cell>
          <cell r="B1138" t="str">
            <v>JUAN IGNACIO TORRO ESTRADA</v>
          </cell>
        </row>
        <row r="1139">
          <cell r="A1139">
            <v>53377</v>
          </cell>
          <cell r="B1139" t="str">
            <v>MARC COLOMER GIMENO</v>
          </cell>
        </row>
        <row r="1140">
          <cell r="A1140">
            <v>19088</v>
          </cell>
          <cell r="B1140" t="str">
            <v>Varios 58  K3 Grupo 8</v>
          </cell>
        </row>
        <row r="1141">
          <cell r="A1141">
            <v>5237</v>
          </cell>
          <cell r="B1141" t="str">
            <v>FRANCISCO ESTEBAN VELEZ SANCHEZ</v>
          </cell>
        </row>
        <row r="1142">
          <cell r="A1142">
            <v>5938</v>
          </cell>
          <cell r="B1142" t="str">
            <v>MANUEL RAMOS LORENZO</v>
          </cell>
        </row>
        <row r="1143">
          <cell r="A1143">
            <v>50304</v>
          </cell>
          <cell r="B1143" t="str">
            <v>SERGIO PEREZ CHINCHILLA</v>
          </cell>
        </row>
        <row r="1144">
          <cell r="A1144">
            <v>53285</v>
          </cell>
          <cell r="B1144" t="str">
            <v>DAVID VEGA MARTINEZ</v>
          </cell>
        </row>
        <row r="1145">
          <cell r="A1145">
            <v>55152</v>
          </cell>
          <cell r="B1145" t="str">
            <v>SERGIO SAFONT ESCRIG</v>
          </cell>
        </row>
        <row r="1146">
          <cell r="A1146">
            <v>5043</v>
          </cell>
          <cell r="B1146" t="str">
            <v>JOSE MANUEL TARAZON MUÑOZ</v>
          </cell>
        </row>
        <row r="1147">
          <cell r="A1147">
            <v>5121</v>
          </cell>
          <cell r="B1147" t="str">
            <v>PEDRO JOSE ARANDA BAQUEDANO</v>
          </cell>
        </row>
        <row r="1148">
          <cell r="A1148">
            <v>5142</v>
          </cell>
          <cell r="B1148" t="str">
            <v>SEBASTIAN CUEVA QUESADA</v>
          </cell>
        </row>
        <row r="1149">
          <cell r="A1149">
            <v>5207</v>
          </cell>
          <cell r="B1149" t="str">
            <v>BERNABE PEREZ GUILLEN</v>
          </cell>
        </row>
        <row r="1150">
          <cell r="A1150">
            <v>50131</v>
          </cell>
          <cell r="B1150" t="str">
            <v>FRANCISCO DAVID MARTINEZ SANTOS</v>
          </cell>
        </row>
        <row r="1151">
          <cell r="A1151">
            <v>5757</v>
          </cell>
          <cell r="B1151" t="str">
            <v>FRANCISCO JOSE GARCIA TOMAS</v>
          </cell>
        </row>
        <row r="1152">
          <cell r="A1152">
            <v>58093</v>
          </cell>
          <cell r="B1152" t="str">
            <v>Varios 58 Grupo 9 K3</v>
          </cell>
        </row>
        <row r="1153">
          <cell r="A1153">
            <v>54084</v>
          </cell>
          <cell r="B1153" t="str">
            <v>DANIEL LORENZO PAREDES</v>
          </cell>
        </row>
        <row r="1154">
          <cell r="A1154">
            <v>53985</v>
          </cell>
          <cell r="B1154" t="str">
            <v>ALBA PICOT MIRALLES</v>
          </cell>
        </row>
        <row r="1155">
          <cell r="A1155">
            <v>14993</v>
          </cell>
          <cell r="B1155" t="str">
            <v>Varios DRV Reg 58</v>
          </cell>
        </row>
        <row r="1156">
          <cell r="A1156">
            <v>54085</v>
          </cell>
          <cell r="B1156" t="str">
            <v>ESTELA GIL ZAMORA</v>
          </cell>
        </row>
        <row r="1157">
          <cell r="A1157">
            <v>54096</v>
          </cell>
          <cell r="B1157" t="str">
            <v>CARLOS CABALLER TORMO</v>
          </cell>
        </row>
        <row r="1158">
          <cell r="A1158">
            <v>54098</v>
          </cell>
          <cell r="B1158" t="str">
            <v>ALEXANDRU BALANESCU</v>
          </cell>
        </row>
        <row r="1159">
          <cell r="A1159">
            <v>590</v>
          </cell>
          <cell r="B1159" t="str">
            <v>JORGE FERRANDIZ ALBORS</v>
          </cell>
        </row>
        <row r="1160">
          <cell r="A1160">
            <v>910</v>
          </cell>
          <cell r="B1160" t="str">
            <v>ANTONIO JOSE RAMIREZ AGUSTINO</v>
          </cell>
        </row>
        <row r="1161">
          <cell r="A1161">
            <v>7768</v>
          </cell>
          <cell r="B1161" t="str">
            <v>JOSE ANTONIO CARVAJAL VERA</v>
          </cell>
        </row>
        <row r="1162">
          <cell r="A1162">
            <v>42165</v>
          </cell>
          <cell r="B1162" t="str">
            <v>ISMAEL MARTINEZ MORENO</v>
          </cell>
        </row>
        <row r="1163">
          <cell r="A1163">
            <v>58833</v>
          </cell>
          <cell r="B1163" t="str">
            <v>MARIA GONZALEZ VENEGAS</v>
          </cell>
        </row>
        <row r="1164">
          <cell r="A1164">
            <v>29198</v>
          </cell>
          <cell r="B1164" t="str">
            <v>JORGE GOMEZ FERNANDEZ</v>
          </cell>
        </row>
        <row r="1165">
          <cell r="A1165">
            <v>52365</v>
          </cell>
          <cell r="B1165" t="str">
            <v>JOSE MARIA DURAN NEVADO</v>
          </cell>
        </row>
        <row r="1166">
          <cell r="A1166">
            <v>7717</v>
          </cell>
          <cell r="B1166" t="str">
            <v>ANTONIO CASTAÑO CRIADO</v>
          </cell>
        </row>
        <row r="1167">
          <cell r="A1167">
            <v>53953</v>
          </cell>
          <cell r="B1167" t="str">
            <v>JUAN CARLOS HERGUIDO GOMEZ</v>
          </cell>
        </row>
        <row r="1168">
          <cell r="A1168">
            <v>53987</v>
          </cell>
          <cell r="B1168" t="str">
            <v>MARIA GARCIA SANZ</v>
          </cell>
        </row>
        <row r="1169">
          <cell r="A1169">
            <v>7760</v>
          </cell>
          <cell r="B1169" t="str">
            <v>JOSE GONZALEZ VILLALUENGA</v>
          </cell>
        </row>
        <row r="1170">
          <cell r="A1170">
            <v>7012</v>
          </cell>
          <cell r="B1170" t="str">
            <v>FRANCISCO PEREZ FERNANDEZ</v>
          </cell>
        </row>
        <row r="1171">
          <cell r="A1171">
            <v>7392</v>
          </cell>
          <cell r="B1171" t="str">
            <v>EUGENIO JESUS IGLESIAS MARTIN</v>
          </cell>
        </row>
        <row r="1172">
          <cell r="A1172">
            <v>52379</v>
          </cell>
          <cell r="B1172" t="str">
            <v>CRISTINA JORDAN CORTES</v>
          </cell>
        </row>
        <row r="1173">
          <cell r="A1173">
            <v>53313</v>
          </cell>
          <cell r="B1173" t="str">
            <v>IZAN MARTIN GARCIA</v>
          </cell>
        </row>
        <row r="1174">
          <cell r="A1174">
            <v>53315</v>
          </cell>
          <cell r="B1174" t="str">
            <v>FERNANDO MEDRANO GASTELUT</v>
          </cell>
        </row>
        <row r="1175">
          <cell r="A1175">
            <v>15106</v>
          </cell>
          <cell r="B1175" t="str">
            <v>Varios 59 Grupo 1</v>
          </cell>
        </row>
        <row r="1176">
          <cell r="A1176">
            <v>11394</v>
          </cell>
          <cell r="B1176" t="str">
            <v>MONICA BRAVO BUENDIA</v>
          </cell>
        </row>
        <row r="1177">
          <cell r="A1177">
            <v>52629</v>
          </cell>
          <cell r="B1177" t="str">
            <v>ANTONIO JOSE SANROMAN MERINO</v>
          </cell>
        </row>
        <row r="1178">
          <cell r="A1178">
            <v>53684</v>
          </cell>
          <cell r="B1178" t="str">
            <v>ANDRES GALAN LEON</v>
          </cell>
        </row>
        <row r="1179">
          <cell r="A1179">
            <v>52748</v>
          </cell>
          <cell r="B1179" t="str">
            <v>JOSE ANTONIO FERNANDEZ DEL MORAL OVIEDO</v>
          </cell>
        </row>
        <row r="1180">
          <cell r="A1180">
            <v>52877</v>
          </cell>
          <cell r="B1180" t="str">
            <v>RODRIGO DANIEL LEON PALACIO</v>
          </cell>
        </row>
        <row r="1181">
          <cell r="A1181">
            <v>53591</v>
          </cell>
          <cell r="B1181" t="str">
            <v>ANGEL FRANCISCO LORENTE GOMEZ</v>
          </cell>
        </row>
        <row r="1182">
          <cell r="A1182">
            <v>53833</v>
          </cell>
          <cell r="B1182" t="str">
            <v>JORGE CELIS CUENDA</v>
          </cell>
        </row>
        <row r="1183">
          <cell r="A1183">
            <v>50214</v>
          </cell>
          <cell r="B1183" t="str">
            <v>JORGE DE BURGOS PIÑA</v>
          </cell>
        </row>
        <row r="1184">
          <cell r="A1184">
            <v>50254</v>
          </cell>
          <cell r="B1184" t="str">
            <v>DESIRE HIGUERA SANCHEZ</v>
          </cell>
        </row>
        <row r="1185">
          <cell r="A1185">
            <v>53706</v>
          </cell>
          <cell r="B1185" t="str">
            <v>RAFAEL REY APARICIO</v>
          </cell>
        </row>
        <row r="1186">
          <cell r="A1186">
            <v>53916</v>
          </cell>
          <cell r="B1186" t="str">
            <v>DANIEL CRUZ ROJAS</v>
          </cell>
        </row>
        <row r="1187">
          <cell r="A1187">
            <v>58143</v>
          </cell>
          <cell r="B1187" t="str">
            <v>FERNANDO GALVEZ GARCIA</v>
          </cell>
        </row>
        <row r="1188">
          <cell r="A1188">
            <v>50311</v>
          </cell>
          <cell r="B1188" t="str">
            <v>Varios 59 Grupo 10</v>
          </cell>
        </row>
        <row r="1189">
          <cell r="A1189">
            <v>29186</v>
          </cell>
          <cell r="B1189" t="str">
            <v>JESUS MANUEL MIGUEL REINA</v>
          </cell>
        </row>
        <row r="1190">
          <cell r="A1190">
            <v>928</v>
          </cell>
          <cell r="B1190" t="str">
            <v>AGUSTIN PIEDRABUENA PIEDRABU</v>
          </cell>
        </row>
        <row r="1191">
          <cell r="A1191">
            <v>4116</v>
          </cell>
          <cell r="B1191" t="str">
            <v>JUAN JOSE DIAZ PARREÑO TORRES</v>
          </cell>
        </row>
        <row r="1192">
          <cell r="A1192">
            <v>42356</v>
          </cell>
          <cell r="B1192" t="str">
            <v>JESUS CORTES CUCHILLERO</v>
          </cell>
        </row>
        <row r="1193">
          <cell r="A1193">
            <v>52013</v>
          </cell>
          <cell r="B1193" t="str">
            <v>JOSE MANUEL CORTES CUCHILLERO</v>
          </cell>
        </row>
        <row r="1194">
          <cell r="A1194">
            <v>52109</v>
          </cell>
          <cell r="B1194" t="str">
            <v>ALEJANDRO GUZMAN MEJIA</v>
          </cell>
        </row>
        <row r="1195">
          <cell r="A1195">
            <v>52251</v>
          </cell>
          <cell r="B1195" t="str">
            <v>MATIAS MIGUEL REINA</v>
          </cell>
        </row>
        <row r="1196">
          <cell r="A1196">
            <v>53657</v>
          </cell>
          <cell r="B1196" t="str">
            <v>CARLOS JIMENEZ RODRIGUEZ</v>
          </cell>
        </row>
        <row r="1197">
          <cell r="A1197">
            <v>1431</v>
          </cell>
          <cell r="B1197" t="str">
            <v>ROBERTO CARLOS GARRIDO DIAZ</v>
          </cell>
        </row>
        <row r="1198">
          <cell r="A1198">
            <v>42215</v>
          </cell>
          <cell r="B1198" t="str">
            <v>ALVARO LIVIANO SERRANO</v>
          </cell>
        </row>
        <row r="1199">
          <cell r="A1199">
            <v>52719</v>
          </cell>
          <cell r="B1199" t="str">
            <v>VICENTE CARLOS SANCHEZ CASARES</v>
          </cell>
        </row>
        <row r="1200">
          <cell r="A1200">
            <v>53935</v>
          </cell>
          <cell r="B1200" t="str">
            <v>MARCOS CRESPO GARCIA-CALDERON</v>
          </cell>
        </row>
        <row r="1201">
          <cell r="A1201">
            <v>54015</v>
          </cell>
          <cell r="B1201" t="str">
            <v>NATAN PEREZ PEREZ</v>
          </cell>
        </row>
        <row r="1202">
          <cell r="A1202">
            <v>14013</v>
          </cell>
          <cell r="B1202" t="str">
            <v>Varios 59 Grupo 11</v>
          </cell>
        </row>
        <row r="1203">
          <cell r="A1203">
            <v>193</v>
          </cell>
          <cell r="B1203" t="str">
            <v>JOAQUIN GONZALEZ VENEGAS</v>
          </cell>
        </row>
        <row r="1204">
          <cell r="A1204">
            <v>5209</v>
          </cell>
          <cell r="B1204" t="str">
            <v>ANTONIO TIENZA PINTO</v>
          </cell>
        </row>
        <row r="1205">
          <cell r="A1205">
            <v>5664</v>
          </cell>
          <cell r="B1205" t="str">
            <v>FRANCISCO JAVIER CARVAJAL VERA</v>
          </cell>
        </row>
        <row r="1206">
          <cell r="A1206">
            <v>7976</v>
          </cell>
          <cell r="B1206" t="str">
            <v>OSCAR RODRIGUEZ SANCHEZ</v>
          </cell>
        </row>
        <row r="1207">
          <cell r="A1207">
            <v>10082</v>
          </cell>
          <cell r="B1207" t="str">
            <v>ANTONIO BORRERO BARRERO</v>
          </cell>
        </row>
        <row r="1208">
          <cell r="A1208">
            <v>11352</v>
          </cell>
          <cell r="B1208" t="str">
            <v>MIGUEL ALBERTO PINEDAS REJAS</v>
          </cell>
        </row>
        <row r="1209">
          <cell r="A1209">
            <v>52366</v>
          </cell>
          <cell r="B1209" t="str">
            <v>PEDRO MANUEL BLAZQUEZ ZORZANO</v>
          </cell>
        </row>
        <row r="1210">
          <cell r="A1210">
            <v>52416</v>
          </cell>
          <cell r="B1210" t="str">
            <v>FRANCISCO JOSE BENITEZ MEDRANO</v>
          </cell>
        </row>
        <row r="1211">
          <cell r="A1211">
            <v>52497</v>
          </cell>
          <cell r="B1211" t="str">
            <v>ALBERTO GONZALEZ COLCHON</v>
          </cell>
        </row>
        <row r="1212">
          <cell r="A1212">
            <v>53595</v>
          </cell>
          <cell r="B1212" t="str">
            <v>MARIO CARRASCO TEJEDA</v>
          </cell>
        </row>
        <row r="1213">
          <cell r="A1213">
            <v>58057</v>
          </cell>
          <cell r="B1213" t="str">
            <v>RAFAEL ARNO CHAPARRO MULLER</v>
          </cell>
        </row>
        <row r="1214">
          <cell r="A1214">
            <v>58658</v>
          </cell>
          <cell r="B1214" t="str">
            <v>ALVARO DIAZ NOGALES</v>
          </cell>
        </row>
        <row r="1215">
          <cell r="A1215">
            <v>10759</v>
          </cell>
          <cell r="B1215" t="str">
            <v>Varios 59 Grupo 2</v>
          </cell>
        </row>
        <row r="1216">
          <cell r="A1216">
            <v>690</v>
          </cell>
          <cell r="B1216" t="str">
            <v>FRANCISCO JAVIER GONZALEZ VENEGAS</v>
          </cell>
        </row>
        <row r="1217">
          <cell r="A1217">
            <v>691</v>
          </cell>
          <cell r="B1217" t="str">
            <v>ANTONIO BRAVO JOSE</v>
          </cell>
        </row>
        <row r="1218">
          <cell r="A1218">
            <v>2328</v>
          </cell>
          <cell r="B1218" t="str">
            <v>GUSTAVO HERNANDEZ MIRANDA</v>
          </cell>
        </row>
        <row r="1219">
          <cell r="A1219">
            <v>3619</v>
          </cell>
          <cell r="B1219" t="str">
            <v>MANUEL ANTONIO ESPEJO DURAN</v>
          </cell>
        </row>
        <row r="1220">
          <cell r="A1220">
            <v>10297</v>
          </cell>
          <cell r="B1220" t="str">
            <v>MIGUEL ANGEL ROMERO CALLE</v>
          </cell>
        </row>
        <row r="1221">
          <cell r="A1221">
            <v>42319</v>
          </cell>
          <cell r="B1221" t="str">
            <v>FABIO MENAYO SANCHEZ</v>
          </cell>
        </row>
        <row r="1222">
          <cell r="A1222">
            <v>52852</v>
          </cell>
          <cell r="B1222" t="str">
            <v>JORGE GONZALEZ SILVA</v>
          </cell>
        </row>
        <row r="1223">
          <cell r="A1223">
            <v>52970</v>
          </cell>
          <cell r="B1223" t="str">
            <v>ANGEL LUIS HORRILLO PECOS</v>
          </cell>
        </row>
        <row r="1224">
          <cell r="A1224">
            <v>58612</v>
          </cell>
          <cell r="B1224" t="str">
            <v>IVAN GONZALEZ NARANJO</v>
          </cell>
        </row>
        <row r="1225">
          <cell r="A1225">
            <v>42457</v>
          </cell>
          <cell r="B1225" t="str">
            <v>JAVIER CARPINTERO ARROYO</v>
          </cell>
        </row>
        <row r="1226">
          <cell r="A1226">
            <v>52631</v>
          </cell>
          <cell r="B1226" t="str">
            <v>JOSE MIGUEL RODRIGUEZ HURTADO</v>
          </cell>
        </row>
        <row r="1227">
          <cell r="A1227">
            <v>52859</v>
          </cell>
          <cell r="B1227" t="str">
            <v>JAIME CARRILLO RIVERA</v>
          </cell>
        </row>
        <row r="1228">
          <cell r="A1228">
            <v>53372</v>
          </cell>
          <cell r="B1228" t="str">
            <v>ABEL LOPEZ MARTIN</v>
          </cell>
        </row>
        <row r="1229">
          <cell r="A1229">
            <v>11519</v>
          </cell>
          <cell r="B1229" t="str">
            <v>Varios 59 Grupo 3</v>
          </cell>
        </row>
        <row r="1230">
          <cell r="A1230">
            <v>2488</v>
          </cell>
          <cell r="B1230" t="str">
            <v>MIGUEL ANGEL GARRIDO URBAN</v>
          </cell>
        </row>
        <row r="1231">
          <cell r="A1231">
            <v>2670</v>
          </cell>
          <cell r="B1231" t="str">
            <v>MANUEL QUINTANA VAZQUEZ</v>
          </cell>
        </row>
        <row r="1232">
          <cell r="A1232">
            <v>3620</v>
          </cell>
          <cell r="B1232" t="str">
            <v>TOMAS FERNANDEZ MONTALBAN</v>
          </cell>
        </row>
        <row r="1233">
          <cell r="A1233">
            <v>52137</v>
          </cell>
          <cell r="B1233" t="str">
            <v>HECTOR GARCIA GARCIA</v>
          </cell>
        </row>
        <row r="1234">
          <cell r="A1234">
            <v>52778</v>
          </cell>
          <cell r="B1234" t="str">
            <v>ADRIAN MOYA CANTON</v>
          </cell>
        </row>
        <row r="1235">
          <cell r="A1235">
            <v>916</v>
          </cell>
          <cell r="B1235" t="str">
            <v>JOSE MANUEL ALONSO GOMEZ</v>
          </cell>
        </row>
        <row r="1236">
          <cell r="A1236">
            <v>2069</v>
          </cell>
          <cell r="B1236" t="str">
            <v>JESUS RAMON CONTRERAS MONTAÑES</v>
          </cell>
        </row>
        <row r="1237">
          <cell r="A1237">
            <v>2617</v>
          </cell>
          <cell r="B1237" t="str">
            <v>JOSE MANUEL SAAVEDRA DE LA FUENT</v>
          </cell>
        </row>
        <row r="1238">
          <cell r="A1238">
            <v>3058</v>
          </cell>
          <cell r="B1238" t="str">
            <v>JOSE ENRIQUE RODRIGUEZ PEÑA SANCH</v>
          </cell>
        </row>
        <row r="1239">
          <cell r="A1239">
            <v>3884</v>
          </cell>
          <cell r="B1239" t="str">
            <v>CARLOS CAÑADAS CUENCA</v>
          </cell>
        </row>
        <row r="1240">
          <cell r="A1240">
            <v>11324</v>
          </cell>
          <cell r="B1240" t="str">
            <v>MARIA DEL ROSARIO SANCHEZ DE LA BLANCA</v>
          </cell>
        </row>
        <row r="1241">
          <cell r="A1241">
            <v>11675</v>
          </cell>
          <cell r="B1241" t="str">
            <v>DANIEL HERNANDEZ SERRANO</v>
          </cell>
        </row>
        <row r="1242">
          <cell r="A1242">
            <v>52644</v>
          </cell>
          <cell r="B1242" t="str">
            <v>JAIRO PEREZ SUEIRO</v>
          </cell>
        </row>
        <row r="1243">
          <cell r="A1243">
            <v>53926</v>
          </cell>
          <cell r="B1243" t="str">
            <v>VICTOR MANUEL SOLORZANO MARTIN</v>
          </cell>
        </row>
        <row r="1244">
          <cell r="A1244">
            <v>15098</v>
          </cell>
          <cell r="B1244" t="str">
            <v>Varios 59 Grupo 4</v>
          </cell>
        </row>
        <row r="1245">
          <cell r="A1245">
            <v>1079</v>
          </cell>
          <cell r="B1245" t="str">
            <v>JOSE LUIS BURGOS POLO</v>
          </cell>
        </row>
        <row r="1246">
          <cell r="A1246">
            <v>1103</v>
          </cell>
          <cell r="B1246" t="str">
            <v>FERNANDO CARVAJAL VERA</v>
          </cell>
        </row>
        <row r="1247">
          <cell r="A1247">
            <v>20299</v>
          </cell>
          <cell r="B1247" t="str">
            <v>DAVID MARISCAL MARTIN</v>
          </cell>
        </row>
        <row r="1248">
          <cell r="A1248">
            <v>180</v>
          </cell>
          <cell r="B1248" t="str">
            <v>JOSE CARLOS BERNAL CHANCLON</v>
          </cell>
        </row>
        <row r="1249">
          <cell r="A1249">
            <v>50135</v>
          </cell>
          <cell r="B1249" t="str">
            <v>DAVID JAVIER SERRANO RODRIGO</v>
          </cell>
        </row>
        <row r="1250">
          <cell r="A1250">
            <v>11406</v>
          </cell>
          <cell r="B1250" t="str">
            <v>SUSANA CABRERA BOLAÑOS</v>
          </cell>
        </row>
        <row r="1251">
          <cell r="A1251">
            <v>50253</v>
          </cell>
          <cell r="B1251" t="str">
            <v>RAUL DAZA ORDOÑEZ</v>
          </cell>
        </row>
        <row r="1252">
          <cell r="A1252">
            <v>52254</v>
          </cell>
          <cell r="B1252" t="str">
            <v>CARLOS PALOMINO ALVAREZ</v>
          </cell>
        </row>
        <row r="1253">
          <cell r="A1253">
            <v>1287</v>
          </cell>
          <cell r="B1253" t="str">
            <v>JOSE MANUEL GARRIDO DIAZ DE MERA</v>
          </cell>
        </row>
        <row r="1254">
          <cell r="A1254">
            <v>1276</v>
          </cell>
          <cell r="B1254" t="str">
            <v>JUAN CARLOS ROMOJARO SAEZ</v>
          </cell>
        </row>
        <row r="1255">
          <cell r="A1255">
            <v>11448</v>
          </cell>
          <cell r="B1255" t="str">
            <v>JESUS GALVEZ MORALES</v>
          </cell>
        </row>
        <row r="1256">
          <cell r="A1256">
            <v>42411</v>
          </cell>
          <cell r="B1256" t="str">
            <v>FRANCISCO JAVIER BORNEZ ILLESCAS</v>
          </cell>
        </row>
        <row r="1257">
          <cell r="A1257">
            <v>52227</v>
          </cell>
          <cell r="B1257" t="str">
            <v>LUIS VILLARRUBIA MARTIN</v>
          </cell>
        </row>
        <row r="1258">
          <cell r="A1258">
            <v>58690</v>
          </cell>
          <cell r="B1258" t="str">
            <v>Varios 59 Grupo 5 Carg k3</v>
          </cell>
        </row>
        <row r="1259">
          <cell r="A1259">
            <v>58760</v>
          </cell>
          <cell r="B1259" t="str">
            <v>Varios 59 Grupo 5 Auto k3</v>
          </cell>
        </row>
        <row r="1260">
          <cell r="A1260">
            <v>1691</v>
          </cell>
          <cell r="B1260" t="str">
            <v>ALFONSO PEREZ VALVERDE</v>
          </cell>
        </row>
        <row r="1261">
          <cell r="A1261">
            <v>923</v>
          </cell>
          <cell r="B1261" t="str">
            <v>FELIPE TORRES SANCHEZ</v>
          </cell>
        </row>
        <row r="1262">
          <cell r="A1262">
            <v>6336</v>
          </cell>
          <cell r="B1262" t="str">
            <v>ANTONIO RODRIGUEZ VIVAS</v>
          </cell>
        </row>
        <row r="1263">
          <cell r="A1263">
            <v>10298</v>
          </cell>
          <cell r="B1263" t="str">
            <v>JOSE MANUEL CAÑAS BARROSO</v>
          </cell>
        </row>
        <row r="1264">
          <cell r="A1264">
            <v>53152</v>
          </cell>
          <cell r="B1264" t="str">
            <v>RAUL VALENZUELA SANCHEZ</v>
          </cell>
        </row>
        <row r="1265">
          <cell r="A1265">
            <v>53731</v>
          </cell>
          <cell r="B1265" t="str">
            <v>JOSE JAVIER DIAZ MANZANERO</v>
          </cell>
        </row>
        <row r="1266">
          <cell r="A1266">
            <v>53732</v>
          </cell>
          <cell r="B1266" t="str">
            <v>JAVIER MOLINA DIAZ</v>
          </cell>
        </row>
        <row r="1267">
          <cell r="A1267">
            <v>758</v>
          </cell>
          <cell r="B1267" t="str">
            <v>ANDRES JULIAN GARCIA SANCHEZ</v>
          </cell>
        </row>
        <row r="1268">
          <cell r="A1268">
            <v>6854</v>
          </cell>
          <cell r="B1268" t="str">
            <v>JUAN MANUEL GALAN NAVARRO</v>
          </cell>
        </row>
        <row r="1269">
          <cell r="A1269">
            <v>6859</v>
          </cell>
          <cell r="B1269" t="str">
            <v>LUIS MIGUEL JORDAN GONZALEZ</v>
          </cell>
        </row>
        <row r="1270">
          <cell r="A1270">
            <v>6556</v>
          </cell>
          <cell r="B1270" t="str">
            <v>JAVIER ROMERO HORCAJADA</v>
          </cell>
        </row>
        <row r="1271">
          <cell r="A1271">
            <v>11671</v>
          </cell>
          <cell r="B1271" t="str">
            <v>CASTO DAVID GARCIA GARCIA</v>
          </cell>
        </row>
        <row r="1272">
          <cell r="A1272">
            <v>19268</v>
          </cell>
          <cell r="B1272" t="str">
            <v>VICENTE CALVO TOLDOS</v>
          </cell>
        </row>
        <row r="1273">
          <cell r="A1273">
            <v>53928</v>
          </cell>
          <cell r="B1273" t="str">
            <v>ALBERTO RIVERA GARCIA</v>
          </cell>
        </row>
        <row r="1274">
          <cell r="A1274">
            <v>53941</v>
          </cell>
          <cell r="B1274" t="str">
            <v>DAVID RUIZ LOPEZ</v>
          </cell>
        </row>
        <row r="1275">
          <cell r="A1275">
            <v>6107</v>
          </cell>
          <cell r="B1275" t="str">
            <v>Varios 59 Grupo 6</v>
          </cell>
        </row>
        <row r="1276">
          <cell r="A1276">
            <v>1926</v>
          </cell>
          <cell r="B1276" t="str">
            <v>FRANCISCO JAVIER LOPEZ CORBACHO</v>
          </cell>
        </row>
        <row r="1277">
          <cell r="A1277">
            <v>1927</v>
          </cell>
          <cell r="B1277" t="str">
            <v>RUBEN ROJA ALVAREZ</v>
          </cell>
        </row>
        <row r="1278">
          <cell r="A1278">
            <v>4117</v>
          </cell>
          <cell r="B1278" t="str">
            <v>JOSE MANUEL SANCHEZ GALLEGO</v>
          </cell>
        </row>
        <row r="1279">
          <cell r="A1279">
            <v>4589</v>
          </cell>
          <cell r="B1279" t="str">
            <v>JULIO RODRIGUEZ BLANCO</v>
          </cell>
        </row>
        <row r="1280">
          <cell r="A1280">
            <v>4970</v>
          </cell>
          <cell r="B1280" t="str">
            <v>MARCO ANTONIO SERRANO CHACON</v>
          </cell>
        </row>
        <row r="1281">
          <cell r="A1281">
            <v>9176</v>
          </cell>
          <cell r="B1281" t="str">
            <v>JOSE MANUEL LAVADO RIVERO</v>
          </cell>
        </row>
        <row r="1282">
          <cell r="A1282">
            <v>52578</v>
          </cell>
          <cell r="B1282" t="str">
            <v>JOSE ALBERTO RIVERA MORENO</v>
          </cell>
        </row>
        <row r="1283">
          <cell r="A1283">
            <v>53594</v>
          </cell>
          <cell r="B1283" t="str">
            <v>RUBEN ALVAREZ REBOLLEDO</v>
          </cell>
        </row>
        <row r="1284">
          <cell r="A1284">
            <v>4118</v>
          </cell>
          <cell r="B1284" t="str">
            <v>MIGUEL ANGEL LOPEZ MARTIN</v>
          </cell>
        </row>
        <row r="1285">
          <cell r="A1285">
            <v>4735</v>
          </cell>
          <cell r="B1285" t="str">
            <v>ANTONIO PULIDO BEJARANO</v>
          </cell>
        </row>
        <row r="1286">
          <cell r="A1286">
            <v>4762</v>
          </cell>
          <cell r="B1286" t="str">
            <v>ANGEL LUIS GARCIA MATEOS</v>
          </cell>
        </row>
        <row r="1287">
          <cell r="A1287">
            <v>9177</v>
          </cell>
          <cell r="B1287" t="str">
            <v>DANIEL PASCUAL GRANADO</v>
          </cell>
        </row>
        <row r="1288">
          <cell r="A1288">
            <v>9595</v>
          </cell>
          <cell r="B1288" t="str">
            <v>FLORENTINO SANCHEZ OLIVERO</v>
          </cell>
        </row>
        <row r="1289">
          <cell r="A1289">
            <v>9855</v>
          </cell>
          <cell r="B1289" t="str">
            <v>JAVIER MELCHOR MORENO</v>
          </cell>
        </row>
        <row r="1290">
          <cell r="A1290">
            <v>10258</v>
          </cell>
          <cell r="B1290" t="str">
            <v>MARIO QUIJADA CORRALES</v>
          </cell>
        </row>
        <row r="1291">
          <cell r="A1291">
            <v>4004</v>
          </cell>
          <cell r="B1291" t="str">
            <v>Varios 59 Grupo 7</v>
          </cell>
        </row>
        <row r="1292">
          <cell r="A1292">
            <v>2621</v>
          </cell>
          <cell r="B1292" t="str">
            <v>ANTONIO BRAVO GONZALEZ</v>
          </cell>
        </row>
        <row r="1293">
          <cell r="A1293">
            <v>6335</v>
          </cell>
          <cell r="B1293" t="str">
            <v>JESUS LAVADO RIVERO</v>
          </cell>
        </row>
        <row r="1294">
          <cell r="A1294">
            <v>7225</v>
          </cell>
          <cell r="B1294" t="str">
            <v>PEDRO CHAMIZO TAPIA</v>
          </cell>
        </row>
        <row r="1295">
          <cell r="A1295">
            <v>683</v>
          </cell>
          <cell r="B1295" t="str">
            <v>ANGEL LUIS MELCHOR GIL</v>
          </cell>
        </row>
        <row r="1296">
          <cell r="A1296">
            <v>53685</v>
          </cell>
          <cell r="B1296" t="str">
            <v>IVAN TORRES GRANDE</v>
          </cell>
        </row>
        <row r="1297">
          <cell r="A1297">
            <v>52166</v>
          </cell>
          <cell r="B1297" t="str">
            <v>ALVARO CARRASCO LOPEZ</v>
          </cell>
        </row>
        <row r="1298">
          <cell r="A1298">
            <v>6853</v>
          </cell>
          <cell r="B1298" t="str">
            <v>MANUEL FERNANDEZ VERA</v>
          </cell>
        </row>
        <row r="1299">
          <cell r="A1299">
            <v>52679</v>
          </cell>
          <cell r="B1299" t="str">
            <v>SILVIA MARTINEZ LARA</v>
          </cell>
        </row>
        <row r="1300">
          <cell r="A1300">
            <v>1897</v>
          </cell>
          <cell r="B1300" t="str">
            <v>FRANCISCO MATEOS JUAREZ</v>
          </cell>
        </row>
        <row r="1301">
          <cell r="A1301">
            <v>52159</v>
          </cell>
          <cell r="B1301" t="str">
            <v>MAREK GREFLING</v>
          </cell>
        </row>
        <row r="1302">
          <cell r="A1302">
            <v>53831</v>
          </cell>
          <cell r="B1302" t="str">
            <v>ANGELA REMENTERIA RODRIGUEZ</v>
          </cell>
        </row>
        <row r="1303">
          <cell r="A1303">
            <v>58013</v>
          </cell>
          <cell r="B1303" t="str">
            <v>Varios 59 Grupo 8 K3</v>
          </cell>
        </row>
        <row r="1304">
          <cell r="A1304">
            <v>10503</v>
          </cell>
          <cell r="B1304" t="str">
            <v>CANDIDO SALVATIERRA MORENO</v>
          </cell>
        </row>
        <row r="1305">
          <cell r="A1305">
            <v>52229</v>
          </cell>
          <cell r="B1305" t="str">
            <v>JESUS PEREZ CONEJERO</v>
          </cell>
        </row>
        <row r="1306">
          <cell r="A1306">
            <v>10052</v>
          </cell>
          <cell r="B1306" t="str">
            <v>VICTOR GARCIA DOMINGO</v>
          </cell>
        </row>
        <row r="1307">
          <cell r="A1307">
            <v>52914</v>
          </cell>
          <cell r="B1307" t="str">
            <v>AGUSTIN ALISES LOPEZ</v>
          </cell>
        </row>
        <row r="1308">
          <cell r="A1308">
            <v>53378</v>
          </cell>
          <cell r="B1308" t="str">
            <v>DANIEL TOLEDANO MARTINEZ</v>
          </cell>
        </row>
        <row r="1309">
          <cell r="A1309">
            <v>53653</v>
          </cell>
          <cell r="B1309" t="str">
            <v>LUCIA MURCIA AREVALO</v>
          </cell>
        </row>
        <row r="1310">
          <cell r="A1310">
            <v>53927</v>
          </cell>
          <cell r="B1310" t="str">
            <v>MARIO ESTEBAN RODRIGUEZ</v>
          </cell>
        </row>
        <row r="1311">
          <cell r="A1311">
            <v>52645</v>
          </cell>
          <cell r="B1311" t="str">
            <v>ESTHER TORREJON ROMERO</v>
          </cell>
        </row>
        <row r="1312">
          <cell r="A1312">
            <v>52936</v>
          </cell>
          <cell r="B1312" t="str">
            <v>ANA MOTA ESQUINAS</v>
          </cell>
        </row>
        <row r="1313">
          <cell r="A1313">
            <v>53701</v>
          </cell>
          <cell r="B1313" t="str">
            <v>JAVIER GARCIA SANCHEZ</v>
          </cell>
        </row>
        <row r="1314">
          <cell r="A1314">
            <v>58012</v>
          </cell>
          <cell r="B1314" t="str">
            <v>JAVIER VILLARRUBIA MARCHAN</v>
          </cell>
        </row>
        <row r="1315">
          <cell r="A1315">
            <v>58291</v>
          </cell>
          <cell r="B1315" t="str">
            <v>RAUL MARTIN SANCHEZ</v>
          </cell>
        </row>
        <row r="1316">
          <cell r="A1316">
            <v>50312</v>
          </cell>
          <cell r="B1316" t="str">
            <v>Varios 59 Grupo 9</v>
          </cell>
        </row>
        <row r="1317">
          <cell r="A1317">
            <v>15004</v>
          </cell>
          <cell r="B1317" t="str">
            <v>Varios DRV Reg 59</v>
          </cell>
        </row>
        <row r="1318">
          <cell r="A1318">
            <v>1905</v>
          </cell>
          <cell r="B1318" t="str">
            <v>GERARDO PASTOR BUESO</v>
          </cell>
        </row>
        <row r="1319">
          <cell r="A1319">
            <v>392</v>
          </cell>
          <cell r="B1319" t="str">
            <v>JOSE LUIS JIMENO LOPEZ-VILLALON</v>
          </cell>
        </row>
        <row r="1320">
          <cell r="A1320">
            <v>388</v>
          </cell>
          <cell r="B1320" t="str">
            <v>ALBERTO CARLOS GUILLEN FERNANDEZ</v>
          </cell>
        </row>
        <row r="1321">
          <cell r="A1321">
            <v>442</v>
          </cell>
          <cell r="B1321" t="str">
            <v>LUIS CAJA MARTINEZ</v>
          </cell>
        </row>
        <row r="1322">
          <cell r="A1322">
            <v>5305</v>
          </cell>
          <cell r="B1322" t="str">
            <v>JUAN AGUDO RUIZ</v>
          </cell>
        </row>
        <row r="1323">
          <cell r="A1323">
            <v>5373</v>
          </cell>
          <cell r="B1323" t="str">
            <v>FERNANDO RODRIGUEZ SANTOS</v>
          </cell>
        </row>
        <row r="1324">
          <cell r="A1324">
            <v>9341</v>
          </cell>
          <cell r="B1324" t="str">
            <v>JOSE MANUEL DE LA PEÑA PARRA</v>
          </cell>
        </row>
        <row r="1325">
          <cell r="A1325">
            <v>10009</v>
          </cell>
          <cell r="B1325" t="str">
            <v>EFREN MONTOTO BERMEJO</v>
          </cell>
        </row>
        <row r="1326">
          <cell r="A1326">
            <v>10012</v>
          </cell>
          <cell r="B1326" t="str">
            <v>MARIO PRADA LOPEZ-VILLALON</v>
          </cell>
        </row>
        <row r="1327">
          <cell r="A1327">
            <v>10046</v>
          </cell>
          <cell r="B1327" t="str">
            <v>OLGA MARIA MARCO GARCIA</v>
          </cell>
        </row>
        <row r="1328">
          <cell r="A1328">
            <v>10764</v>
          </cell>
          <cell r="B1328" t="str">
            <v>PEDRO LEJO VERDUGO</v>
          </cell>
        </row>
        <row r="1329">
          <cell r="A1329">
            <v>58120</v>
          </cell>
          <cell r="B1329" t="str">
            <v>MARIA DEL MAR CALLEJA CORTES</v>
          </cell>
        </row>
        <row r="1330">
          <cell r="A1330">
            <v>58498</v>
          </cell>
          <cell r="B1330" t="str">
            <v>Varios 60 Grupo 1 K3</v>
          </cell>
        </row>
        <row r="1331">
          <cell r="A1331">
            <v>3329</v>
          </cell>
          <cell r="B1331" t="str">
            <v>HUGO MAESTRO LOBATO</v>
          </cell>
        </row>
        <row r="1332">
          <cell r="A1332">
            <v>878</v>
          </cell>
          <cell r="B1332" t="str">
            <v>IGNACIO PEREZ PALAZON</v>
          </cell>
        </row>
        <row r="1333">
          <cell r="A1333">
            <v>942</v>
          </cell>
          <cell r="B1333" t="str">
            <v>OSCAR MATEO SANCHEZ</v>
          </cell>
        </row>
        <row r="1334">
          <cell r="A1334">
            <v>3350</v>
          </cell>
          <cell r="B1334" t="str">
            <v>ROBERTO UTRERO FERNANDEZ</v>
          </cell>
        </row>
        <row r="1335">
          <cell r="A1335">
            <v>4296</v>
          </cell>
          <cell r="B1335" t="str">
            <v>MANUEL CRUZ HERRERA</v>
          </cell>
        </row>
        <row r="1336">
          <cell r="A1336">
            <v>6801</v>
          </cell>
          <cell r="B1336" t="str">
            <v>CARLOS RODRIGUEZ PALOMO</v>
          </cell>
        </row>
        <row r="1337">
          <cell r="A1337">
            <v>6868</v>
          </cell>
          <cell r="B1337" t="str">
            <v>FRANCISCO PEREZ SIERRA</v>
          </cell>
        </row>
        <row r="1338">
          <cell r="A1338">
            <v>19137</v>
          </cell>
          <cell r="B1338" t="str">
            <v>DOMINGO COTO LOPEZ</v>
          </cell>
        </row>
        <row r="1339">
          <cell r="A1339">
            <v>52335</v>
          </cell>
          <cell r="B1339" t="str">
            <v>RUBEN ROMERO DOMINGUEZ</v>
          </cell>
        </row>
        <row r="1340">
          <cell r="A1340">
            <v>53193</v>
          </cell>
          <cell r="B1340" t="str">
            <v>LEANDRO BORREGO ZARZA</v>
          </cell>
        </row>
        <row r="1341">
          <cell r="A1341">
            <v>53412</v>
          </cell>
          <cell r="B1341" t="str">
            <v>JESUS FRANCO RODRIGUEZ</v>
          </cell>
        </row>
        <row r="1342">
          <cell r="A1342">
            <v>53547</v>
          </cell>
          <cell r="B1342" t="str">
            <v>IRENE CANIEGO IZQUIERDO</v>
          </cell>
        </row>
        <row r="1343">
          <cell r="A1343">
            <v>53548</v>
          </cell>
          <cell r="B1343" t="str">
            <v>DAVID VILLANUEVA DE LA RUBIA</v>
          </cell>
        </row>
        <row r="1344">
          <cell r="A1344">
            <v>54057</v>
          </cell>
          <cell r="B1344" t="str">
            <v>DAVID FLORIN CARRETERO</v>
          </cell>
        </row>
        <row r="1345">
          <cell r="A1345">
            <v>27910</v>
          </cell>
          <cell r="B1345" t="str">
            <v>Varios 60 Grupo 10 K3</v>
          </cell>
        </row>
        <row r="1346">
          <cell r="A1346">
            <v>6818</v>
          </cell>
          <cell r="B1346" t="str">
            <v>FRANCISCO JAVIER PEREZ CORTES</v>
          </cell>
        </row>
        <row r="1347">
          <cell r="A1347">
            <v>6341</v>
          </cell>
          <cell r="B1347" t="str">
            <v>JOSE JAVIER DIAZ GUTIERREZ</v>
          </cell>
        </row>
        <row r="1348">
          <cell r="A1348">
            <v>6581</v>
          </cell>
          <cell r="B1348" t="str">
            <v>ALVARO HERMOSILLA RUBIO</v>
          </cell>
        </row>
        <row r="1349">
          <cell r="A1349">
            <v>6833</v>
          </cell>
          <cell r="B1349" t="str">
            <v>DAVID SEGUNDO GARCIA</v>
          </cell>
        </row>
        <row r="1350">
          <cell r="A1350">
            <v>11478</v>
          </cell>
          <cell r="B1350" t="str">
            <v>FRANCISCO ROMERO HORCAJADA</v>
          </cell>
        </row>
        <row r="1351">
          <cell r="A1351">
            <v>42330</v>
          </cell>
          <cell r="B1351" t="str">
            <v>ALEJANDRO GONZALEZ GARCIA</v>
          </cell>
        </row>
        <row r="1352">
          <cell r="A1352">
            <v>52143</v>
          </cell>
          <cell r="B1352" t="str">
            <v>ALICIA ACEDO CORTECERO</v>
          </cell>
        </row>
        <row r="1353">
          <cell r="A1353">
            <v>52262</v>
          </cell>
          <cell r="B1353" t="str">
            <v>ALEJANDRO RUIZ BOLAÑOS</v>
          </cell>
        </row>
        <row r="1354">
          <cell r="A1354">
            <v>53410</v>
          </cell>
          <cell r="B1354" t="str">
            <v>ALVARO SANCHEZ MOLINA</v>
          </cell>
        </row>
        <row r="1355">
          <cell r="A1355">
            <v>53782</v>
          </cell>
          <cell r="B1355" t="str">
            <v>MONICA SERRANO GOMEZ</v>
          </cell>
        </row>
        <row r="1356">
          <cell r="A1356">
            <v>53971</v>
          </cell>
          <cell r="B1356" t="str">
            <v>ADRIAN GOMEZ JAEN</v>
          </cell>
        </row>
        <row r="1357">
          <cell r="A1357">
            <v>6959</v>
          </cell>
          <cell r="B1357" t="str">
            <v>Varios 60 Grupo 11</v>
          </cell>
        </row>
        <row r="1358">
          <cell r="A1358">
            <v>6861</v>
          </cell>
          <cell r="B1358" t="str">
            <v>MANUEL HERRERA SAIZ</v>
          </cell>
        </row>
        <row r="1359">
          <cell r="A1359">
            <v>7778</v>
          </cell>
          <cell r="B1359" t="str">
            <v>MOISES CAÑETE CARRION</v>
          </cell>
        </row>
        <row r="1360">
          <cell r="A1360">
            <v>9809</v>
          </cell>
          <cell r="B1360" t="str">
            <v>JUAN CARLOS HONRADO MARTINEZ</v>
          </cell>
        </row>
        <row r="1361">
          <cell r="A1361">
            <v>20185</v>
          </cell>
          <cell r="B1361" t="str">
            <v>JOSE RAMON ALMANSA VAQUERO</v>
          </cell>
        </row>
        <row r="1362">
          <cell r="A1362">
            <v>30373</v>
          </cell>
          <cell r="B1362" t="str">
            <v>PEDRO IGNACIO PEREZ GUTIERREZ</v>
          </cell>
        </row>
        <row r="1363">
          <cell r="A1363">
            <v>42160</v>
          </cell>
          <cell r="B1363" t="str">
            <v>ISABEL SEPULVEDA MARTINEZ</v>
          </cell>
        </row>
        <row r="1364">
          <cell r="A1364">
            <v>42231</v>
          </cell>
          <cell r="B1364" t="str">
            <v>SORAYA GONZALEZ BLANCO</v>
          </cell>
        </row>
        <row r="1365">
          <cell r="A1365">
            <v>52123</v>
          </cell>
          <cell r="B1365" t="str">
            <v>ALEJANDRO MARTINEZ CANO</v>
          </cell>
        </row>
        <row r="1366">
          <cell r="A1366">
            <v>52124</v>
          </cell>
          <cell r="B1366" t="str">
            <v>ALBERTO LARA GONZALEZ</v>
          </cell>
        </row>
        <row r="1367">
          <cell r="A1367">
            <v>53048</v>
          </cell>
          <cell r="B1367" t="str">
            <v>CRISTINA CRUZ GARCIA</v>
          </cell>
        </row>
        <row r="1368">
          <cell r="A1368">
            <v>53234</v>
          </cell>
          <cell r="B1368" t="str">
            <v>INMACULADA ENCABO SANCHEZ</v>
          </cell>
        </row>
        <row r="1369">
          <cell r="A1369">
            <v>53482</v>
          </cell>
          <cell r="B1369" t="str">
            <v>ALVARO CALVO JIMENEZ</v>
          </cell>
        </row>
        <row r="1370">
          <cell r="A1370">
            <v>53569</v>
          </cell>
          <cell r="B1370" t="str">
            <v>SARA CARBONERAS CORTIJO</v>
          </cell>
        </row>
        <row r="1371">
          <cell r="A1371">
            <v>10599</v>
          </cell>
          <cell r="B1371" t="str">
            <v>Varios 60 Grupo 12</v>
          </cell>
        </row>
        <row r="1372">
          <cell r="A1372">
            <v>9121</v>
          </cell>
          <cell r="B1372" t="str">
            <v>FRANCISCO MARTIN TERESO ROSADO</v>
          </cell>
        </row>
        <row r="1373">
          <cell r="A1373">
            <v>6124</v>
          </cell>
          <cell r="B1373" t="str">
            <v>JUAN CARLOS MELCHOR PERIANES</v>
          </cell>
        </row>
        <row r="1374">
          <cell r="A1374">
            <v>6331</v>
          </cell>
          <cell r="B1374" t="str">
            <v>JESUS ANGEL GARCIA SANCHEZ</v>
          </cell>
        </row>
        <row r="1375">
          <cell r="A1375">
            <v>6692</v>
          </cell>
          <cell r="B1375" t="str">
            <v>OSCAR REY BENEYTO</v>
          </cell>
        </row>
        <row r="1376">
          <cell r="A1376">
            <v>6829</v>
          </cell>
          <cell r="B1376" t="str">
            <v>CARLOS DAVID DIAZ GUTIERREZ</v>
          </cell>
        </row>
        <row r="1377">
          <cell r="A1377">
            <v>19147</v>
          </cell>
          <cell r="B1377" t="str">
            <v>RAUL COMINO CANTERO</v>
          </cell>
        </row>
        <row r="1378">
          <cell r="A1378">
            <v>52546</v>
          </cell>
          <cell r="B1378" t="str">
            <v>VICTOR DIAZ FERNANDEZ</v>
          </cell>
        </row>
        <row r="1379">
          <cell r="A1379">
            <v>52772</v>
          </cell>
          <cell r="B1379" t="str">
            <v>MOISES MANZANO ALVAREZ</v>
          </cell>
        </row>
        <row r="1380">
          <cell r="A1380">
            <v>53295</v>
          </cell>
          <cell r="B1380" t="str">
            <v>JAVIER DEL POZO SANCHEZ</v>
          </cell>
        </row>
        <row r="1381">
          <cell r="A1381">
            <v>53409</v>
          </cell>
          <cell r="B1381" t="str">
            <v>JORGE DE ANDRES GARCIA</v>
          </cell>
        </row>
        <row r="1382">
          <cell r="A1382">
            <v>47107</v>
          </cell>
          <cell r="B1382" t="str">
            <v>Varios 60 Grupo 13</v>
          </cell>
        </row>
        <row r="1383">
          <cell r="A1383">
            <v>52195</v>
          </cell>
          <cell r="B1383" t="str">
            <v>SERGIO ALVAREZ SAN JOSE</v>
          </cell>
        </row>
        <row r="1384">
          <cell r="A1384">
            <v>4658</v>
          </cell>
          <cell r="B1384" t="str">
            <v>JOSE ANTONIO ROMERO GARCIA</v>
          </cell>
        </row>
        <row r="1385">
          <cell r="A1385">
            <v>27322</v>
          </cell>
          <cell r="B1385" t="str">
            <v>MARGARITA LUJAN BIBILONI</v>
          </cell>
        </row>
        <row r="1386">
          <cell r="A1386">
            <v>27326</v>
          </cell>
          <cell r="B1386" t="str">
            <v>LUIS JAVIER ALONSO ANDUJAR</v>
          </cell>
        </row>
        <row r="1387">
          <cell r="A1387">
            <v>42401</v>
          </cell>
          <cell r="B1387" t="str">
            <v>LUIS MIGUEL MIRON ROSADO</v>
          </cell>
        </row>
        <row r="1388">
          <cell r="A1388">
            <v>53763</v>
          </cell>
          <cell r="B1388" t="str">
            <v>LUIS MORATO MARTINEZ</v>
          </cell>
        </row>
        <row r="1389">
          <cell r="A1389">
            <v>27911</v>
          </cell>
          <cell r="B1389" t="str">
            <v>Varios 60 Grupo 14 K3</v>
          </cell>
        </row>
        <row r="1390">
          <cell r="A1390">
            <v>47032</v>
          </cell>
          <cell r="B1390" t="str">
            <v>PEDRO LORA MORA</v>
          </cell>
        </row>
        <row r="1391">
          <cell r="A1391">
            <v>52715</v>
          </cell>
          <cell r="B1391" t="str">
            <v>CHRISTIAN MOZOS MUÑOZ</v>
          </cell>
        </row>
        <row r="1392">
          <cell r="A1392">
            <v>53696</v>
          </cell>
          <cell r="B1392" t="str">
            <v>CRISTIAN RODRIGUEZ GARCIA</v>
          </cell>
        </row>
        <row r="1393">
          <cell r="A1393">
            <v>53765</v>
          </cell>
          <cell r="B1393" t="str">
            <v>ADRIAN RODRIGUEZ MUÑOZ</v>
          </cell>
        </row>
        <row r="1394">
          <cell r="A1394">
            <v>941</v>
          </cell>
          <cell r="B1394" t="str">
            <v>JOSE LUIS DIAZ LOPEZ</v>
          </cell>
        </row>
        <row r="1395">
          <cell r="A1395">
            <v>6819</v>
          </cell>
          <cell r="B1395" t="str">
            <v>VICTORIO VALDERICEDA GARILLETE</v>
          </cell>
        </row>
        <row r="1396">
          <cell r="A1396">
            <v>6840</v>
          </cell>
          <cell r="B1396" t="str">
            <v>RUBEN DOMINGO HERRERO</v>
          </cell>
        </row>
        <row r="1397">
          <cell r="A1397">
            <v>6867</v>
          </cell>
          <cell r="B1397" t="str">
            <v>ANTONIO FERNANDEZ MORALES</v>
          </cell>
        </row>
        <row r="1398">
          <cell r="A1398">
            <v>47029</v>
          </cell>
          <cell r="B1398" t="str">
            <v>MARCOS SALAMANCA SANZ</v>
          </cell>
        </row>
        <row r="1399">
          <cell r="A1399">
            <v>47034</v>
          </cell>
          <cell r="B1399" t="str">
            <v>JUAN ANTONIO ZAMORA GONZALEZ</v>
          </cell>
        </row>
        <row r="1400">
          <cell r="A1400">
            <v>53521</v>
          </cell>
          <cell r="B1400" t="str">
            <v>ALVARO RISCO LOPEZ</v>
          </cell>
        </row>
        <row r="1401">
          <cell r="A1401">
            <v>53618</v>
          </cell>
          <cell r="B1401" t="str">
            <v>RAFAEL TEJERO LUCAS-VAQUERO</v>
          </cell>
        </row>
        <row r="1402">
          <cell r="A1402">
            <v>6399</v>
          </cell>
          <cell r="B1402" t="str">
            <v>Varios 60 Grupo 2</v>
          </cell>
        </row>
        <row r="1403">
          <cell r="A1403">
            <v>403</v>
          </cell>
          <cell r="B1403" t="str">
            <v>LUIS JESUS RIUTORT HERAS</v>
          </cell>
        </row>
        <row r="1404">
          <cell r="A1404">
            <v>53752</v>
          </cell>
          <cell r="B1404" t="str">
            <v>RUBEN GARCIA LORA</v>
          </cell>
        </row>
        <row r="1405">
          <cell r="A1405">
            <v>52757</v>
          </cell>
          <cell r="B1405" t="str">
            <v>FRANCISCO JOSE MOLINA MOLINA</v>
          </cell>
        </row>
        <row r="1406">
          <cell r="A1406">
            <v>5338</v>
          </cell>
          <cell r="B1406" t="str">
            <v>JOSE TORRES DURAN</v>
          </cell>
        </row>
        <row r="1407">
          <cell r="A1407">
            <v>5404</v>
          </cell>
          <cell r="B1407" t="str">
            <v>PATRICIA GARCIA AZNAR</v>
          </cell>
        </row>
        <row r="1408">
          <cell r="A1408">
            <v>50279</v>
          </cell>
          <cell r="B1408" t="str">
            <v>SANDRA MORAL MACIAS</v>
          </cell>
        </row>
        <row r="1409">
          <cell r="A1409">
            <v>53318</v>
          </cell>
          <cell r="B1409" t="str">
            <v>ROBERTO SILVA MARTIN</v>
          </cell>
        </row>
        <row r="1410">
          <cell r="A1410">
            <v>53619</v>
          </cell>
          <cell r="B1410" t="str">
            <v>LORENZO MENCIA JIMENEZ</v>
          </cell>
        </row>
        <row r="1411">
          <cell r="A1411">
            <v>53762</v>
          </cell>
          <cell r="B1411" t="str">
            <v>LUIS MUIÑA MORATALLA</v>
          </cell>
        </row>
        <row r="1412">
          <cell r="A1412">
            <v>53884</v>
          </cell>
          <cell r="B1412" t="str">
            <v>MANUEL RODRIGUEZ GONZALEZ</v>
          </cell>
        </row>
        <row r="1413">
          <cell r="A1413">
            <v>55220</v>
          </cell>
          <cell r="B1413" t="str">
            <v>ADELAIDO SANCHEZ DIAZ</v>
          </cell>
        </row>
        <row r="1414">
          <cell r="A1414">
            <v>58633</v>
          </cell>
          <cell r="B1414" t="str">
            <v>RUTH PEREZ CORTES</v>
          </cell>
        </row>
        <row r="1415">
          <cell r="A1415">
            <v>58054</v>
          </cell>
          <cell r="B1415" t="str">
            <v>Varios 60 Grupo 3 k2</v>
          </cell>
        </row>
        <row r="1416">
          <cell r="A1416">
            <v>58112</v>
          </cell>
          <cell r="B1416" t="str">
            <v>Varios 60 Grupo 3 K3</v>
          </cell>
        </row>
        <row r="1417">
          <cell r="A1417">
            <v>907</v>
          </cell>
          <cell r="B1417" t="str">
            <v>ENRIQUE DE ANDRES BAUTISTA</v>
          </cell>
        </row>
        <row r="1418">
          <cell r="A1418">
            <v>3698</v>
          </cell>
          <cell r="B1418" t="str">
            <v>MANUEL ROBLES LOPEZ</v>
          </cell>
        </row>
        <row r="1419">
          <cell r="A1419">
            <v>10093</v>
          </cell>
          <cell r="B1419" t="str">
            <v>DAVID BURGOS DE FUENTES</v>
          </cell>
        </row>
        <row r="1420">
          <cell r="A1420">
            <v>906</v>
          </cell>
          <cell r="B1420" t="str">
            <v>FRANCISCO JAVIER BRIHUEGA SANDOVAL</v>
          </cell>
        </row>
        <row r="1421">
          <cell r="A1421">
            <v>915</v>
          </cell>
          <cell r="B1421" t="str">
            <v>ALFONSO GARCIA ESPAÑA</v>
          </cell>
        </row>
        <row r="1422">
          <cell r="A1422">
            <v>2579</v>
          </cell>
          <cell r="B1422" t="str">
            <v>JULIAN PEREZ PALAZON</v>
          </cell>
        </row>
        <row r="1423">
          <cell r="A1423">
            <v>2772</v>
          </cell>
          <cell r="B1423" t="str">
            <v>RAMON DEL PLIEGO MARTIN</v>
          </cell>
        </row>
        <row r="1424">
          <cell r="A1424">
            <v>9184</v>
          </cell>
          <cell r="B1424" t="str">
            <v>MONICA GARCIA MARTIN</v>
          </cell>
        </row>
        <row r="1425">
          <cell r="A1425">
            <v>11657</v>
          </cell>
          <cell r="B1425" t="str">
            <v>ALVARO HIDALGO LOPEZ</v>
          </cell>
        </row>
        <row r="1426">
          <cell r="A1426">
            <v>52718</v>
          </cell>
          <cell r="B1426" t="str">
            <v>IVAN ROMO DE ARCE FELIX</v>
          </cell>
        </row>
        <row r="1427">
          <cell r="A1427">
            <v>53018</v>
          </cell>
          <cell r="B1427" t="str">
            <v>LUIS HUERTAS FREIRE</v>
          </cell>
        </row>
        <row r="1428">
          <cell r="A1428">
            <v>2390</v>
          </cell>
          <cell r="B1428" t="str">
            <v>Varios 60 Grupo 4</v>
          </cell>
        </row>
        <row r="1429">
          <cell r="A1429">
            <v>943</v>
          </cell>
          <cell r="B1429" t="str">
            <v>JUAN FRANCISCO HUESO MATEOS</v>
          </cell>
        </row>
        <row r="1430">
          <cell r="A1430">
            <v>52330</v>
          </cell>
          <cell r="B1430" t="str">
            <v>MIGUEL GUTIERREZ RUIZ</v>
          </cell>
        </row>
        <row r="1431">
          <cell r="A1431">
            <v>7703</v>
          </cell>
          <cell r="B1431" t="str">
            <v>CARLOS EUGENIO APARICIO CADENAS</v>
          </cell>
        </row>
        <row r="1432">
          <cell r="A1432">
            <v>9299</v>
          </cell>
          <cell r="B1432" t="str">
            <v>JAVIER BERMEJO SANCHEZ</v>
          </cell>
        </row>
        <row r="1433">
          <cell r="A1433">
            <v>30370</v>
          </cell>
          <cell r="B1433" t="str">
            <v>DAVID SANCHEZ MARTINEZ</v>
          </cell>
        </row>
        <row r="1434">
          <cell r="A1434">
            <v>42218</v>
          </cell>
          <cell r="B1434" t="str">
            <v>MANUEL VILLALON GARCIA</v>
          </cell>
        </row>
        <row r="1435">
          <cell r="A1435">
            <v>42220</v>
          </cell>
          <cell r="B1435" t="str">
            <v>JESUS PASTOR TORRALBA</v>
          </cell>
        </row>
        <row r="1436">
          <cell r="A1436">
            <v>52190</v>
          </cell>
          <cell r="B1436" t="str">
            <v>ESTHER GONZALEZ NIETO</v>
          </cell>
        </row>
        <row r="1437">
          <cell r="A1437">
            <v>52459</v>
          </cell>
          <cell r="B1437" t="str">
            <v>ANGEL GARCIA LOPEZ</v>
          </cell>
        </row>
        <row r="1438">
          <cell r="A1438">
            <v>53196</v>
          </cell>
          <cell r="B1438" t="str">
            <v>ALBERTO JIMENEZ GUMIEL</v>
          </cell>
        </row>
        <row r="1439">
          <cell r="A1439">
            <v>53582</v>
          </cell>
          <cell r="B1439" t="str">
            <v>CRISTIAN FERMIN ESTEBAN</v>
          </cell>
        </row>
        <row r="1440">
          <cell r="A1440">
            <v>53827</v>
          </cell>
          <cell r="B1440" t="str">
            <v>ADRIAN GOMEZ DEL TORO</v>
          </cell>
        </row>
        <row r="1441">
          <cell r="A1441">
            <v>54025</v>
          </cell>
          <cell r="B1441" t="str">
            <v>ALEJANDRO CRESPO MURCIANO</v>
          </cell>
        </row>
        <row r="1442">
          <cell r="A1442">
            <v>54048</v>
          </cell>
          <cell r="B1442" t="str">
            <v>KEVIN VIDAL RIVERA</v>
          </cell>
        </row>
        <row r="1443">
          <cell r="A1443">
            <v>9483</v>
          </cell>
          <cell r="B1443" t="str">
            <v>Varios 60 Grupo 5</v>
          </cell>
        </row>
        <row r="1444">
          <cell r="A1444">
            <v>1906</v>
          </cell>
          <cell r="B1444" t="str">
            <v>JUAN MANUEL PARDO PARDO</v>
          </cell>
        </row>
        <row r="1445">
          <cell r="A1445">
            <v>3613</v>
          </cell>
          <cell r="B1445" t="str">
            <v>CARLOS GAÑAN DIAZ</v>
          </cell>
        </row>
        <row r="1446">
          <cell r="A1446">
            <v>3644</v>
          </cell>
          <cell r="B1446" t="str">
            <v>MARCOS GRECIANO BARRIGOS</v>
          </cell>
        </row>
        <row r="1447">
          <cell r="A1447">
            <v>3650</v>
          </cell>
          <cell r="B1447" t="str">
            <v>EUGENIO GONZALEZ BERNAL</v>
          </cell>
        </row>
        <row r="1448">
          <cell r="A1448">
            <v>3670</v>
          </cell>
          <cell r="B1448" t="str">
            <v>JUAN CARLOS FERNANDEZ SANCHEZ DE</v>
          </cell>
        </row>
        <row r="1449">
          <cell r="A1449">
            <v>3879</v>
          </cell>
          <cell r="B1449" t="str">
            <v>PABLO GONZALEZ PRADA</v>
          </cell>
        </row>
        <row r="1450">
          <cell r="A1450">
            <v>30003</v>
          </cell>
          <cell r="B1450" t="str">
            <v>FERNANDO NAVARRO MARTIN</v>
          </cell>
        </row>
        <row r="1451">
          <cell r="A1451">
            <v>30381</v>
          </cell>
          <cell r="B1451" t="str">
            <v>JOSE ISAAC FERNANDEZ BERMUDEZ</v>
          </cell>
        </row>
        <row r="1452">
          <cell r="A1452">
            <v>52872</v>
          </cell>
          <cell r="B1452" t="str">
            <v>HECTOR HIGES DIAZ</v>
          </cell>
        </row>
        <row r="1453">
          <cell r="A1453">
            <v>53546</v>
          </cell>
          <cell r="B1453" t="str">
            <v>MOISES OMAR VEGA DE PAZ</v>
          </cell>
        </row>
        <row r="1454">
          <cell r="A1454">
            <v>53887</v>
          </cell>
          <cell r="B1454" t="str">
            <v>SEBASTIAN GABRIEL MIHAI</v>
          </cell>
        </row>
        <row r="1455">
          <cell r="A1455">
            <v>54009</v>
          </cell>
          <cell r="B1455" t="str">
            <v>CHRISTIAN ALONSOMARTINEZ CALLEJA</v>
          </cell>
        </row>
        <row r="1456">
          <cell r="A1456">
            <v>31300</v>
          </cell>
          <cell r="B1456" t="str">
            <v>Varios 60 Grupo 6</v>
          </cell>
        </row>
        <row r="1457">
          <cell r="A1457">
            <v>1921</v>
          </cell>
          <cell r="B1457" t="str">
            <v>JESUS PASTOR BUESO</v>
          </cell>
        </row>
        <row r="1458">
          <cell r="A1458">
            <v>1924</v>
          </cell>
          <cell r="B1458" t="str">
            <v>ANGEL JURADO GARCIA</v>
          </cell>
        </row>
        <row r="1459">
          <cell r="A1459">
            <v>1936</v>
          </cell>
          <cell r="B1459" t="str">
            <v>MARIO MANUEL BLASCO GARCIA</v>
          </cell>
        </row>
        <row r="1460">
          <cell r="A1460">
            <v>9573</v>
          </cell>
          <cell r="B1460" t="str">
            <v>ANTONIO VILLEGAS MORENO</v>
          </cell>
        </row>
        <row r="1461">
          <cell r="A1461">
            <v>10499</v>
          </cell>
          <cell r="B1461" t="str">
            <v>JOSE ANTONIO PARRA ARANDA</v>
          </cell>
        </row>
        <row r="1462">
          <cell r="A1462">
            <v>10531</v>
          </cell>
          <cell r="B1462" t="str">
            <v>LUCAS JORGE NEGRETE DIAZ</v>
          </cell>
        </row>
        <row r="1463">
          <cell r="A1463">
            <v>53383</v>
          </cell>
          <cell r="B1463" t="str">
            <v>PEDRO JIMENEZ JAREÑO</v>
          </cell>
        </row>
        <row r="1464">
          <cell r="A1464">
            <v>53587</v>
          </cell>
          <cell r="B1464" t="str">
            <v>SILVIA DIAZ HIDALGO</v>
          </cell>
        </row>
        <row r="1465">
          <cell r="A1465">
            <v>53716</v>
          </cell>
          <cell r="B1465" t="str">
            <v>JESUS ROSINO MONTES</v>
          </cell>
        </row>
        <row r="1466">
          <cell r="A1466">
            <v>53902</v>
          </cell>
          <cell r="B1466" t="str">
            <v>JUAN MANUEL CRUZ CLARO</v>
          </cell>
        </row>
        <row r="1467">
          <cell r="A1467">
            <v>11597</v>
          </cell>
          <cell r="B1467" t="str">
            <v>Varios 60 Grupo 7</v>
          </cell>
        </row>
        <row r="1468">
          <cell r="A1468">
            <v>2518</v>
          </cell>
          <cell r="B1468" t="str">
            <v>PEDRO JAVIER GARCIA ROJAS</v>
          </cell>
        </row>
        <row r="1469">
          <cell r="A1469">
            <v>946</v>
          </cell>
          <cell r="B1469" t="str">
            <v>JOSE IGNACIO BOÑAR SACRISTAN</v>
          </cell>
        </row>
        <row r="1470">
          <cell r="A1470">
            <v>2131</v>
          </cell>
          <cell r="B1470" t="str">
            <v>JOSE MANUEL MARTINEZ BENITO</v>
          </cell>
        </row>
        <row r="1471">
          <cell r="A1471">
            <v>2345</v>
          </cell>
          <cell r="B1471" t="str">
            <v>MANUEL LOPEZ MOYANO</v>
          </cell>
        </row>
        <row r="1472">
          <cell r="A1472">
            <v>2576</v>
          </cell>
          <cell r="B1472" t="str">
            <v>ISABELO GARCIA MORENO</v>
          </cell>
        </row>
        <row r="1473">
          <cell r="A1473">
            <v>2614</v>
          </cell>
          <cell r="B1473" t="str">
            <v>CARLOS BLAZQUEZ GARCIA</v>
          </cell>
        </row>
        <row r="1474">
          <cell r="A1474">
            <v>2678</v>
          </cell>
          <cell r="B1474" t="str">
            <v>SERGIO HERRERA ALONSO</v>
          </cell>
        </row>
        <row r="1475">
          <cell r="A1475">
            <v>2781</v>
          </cell>
          <cell r="B1475" t="str">
            <v>CARLOS ROCAMORA PASCUAL</v>
          </cell>
        </row>
        <row r="1476">
          <cell r="A1476">
            <v>11331</v>
          </cell>
          <cell r="B1476" t="str">
            <v>ANGEL YEPES MONCAYO</v>
          </cell>
        </row>
        <row r="1477">
          <cell r="A1477">
            <v>20164</v>
          </cell>
          <cell r="B1477" t="str">
            <v>RUBEN AITOR COSTA TROCOLI</v>
          </cell>
        </row>
        <row r="1478">
          <cell r="A1478">
            <v>53319</v>
          </cell>
          <cell r="B1478" t="str">
            <v>MIGUEL ALFARO PEREZ</v>
          </cell>
        </row>
        <row r="1479">
          <cell r="A1479">
            <v>53484</v>
          </cell>
          <cell r="B1479" t="str">
            <v>SALVADOR ALVAREZ GUIJARRO</v>
          </cell>
        </row>
        <row r="1480">
          <cell r="A1480">
            <v>58241</v>
          </cell>
          <cell r="B1480" t="str">
            <v>FERNANDO RODRIGUEZ SANTA CATA</v>
          </cell>
        </row>
        <row r="1481">
          <cell r="A1481">
            <v>2398</v>
          </cell>
          <cell r="B1481" t="str">
            <v>Varios 60 Grupo 8</v>
          </cell>
        </row>
        <row r="1482">
          <cell r="A1482">
            <v>3179</v>
          </cell>
          <cell r="B1482" t="str">
            <v>JOSE LUIS JIMENEZ BENITO</v>
          </cell>
        </row>
        <row r="1483">
          <cell r="A1483">
            <v>10107</v>
          </cell>
          <cell r="B1483" t="str">
            <v>ANA MARIA RINCON DEL HIERRO</v>
          </cell>
        </row>
        <row r="1484">
          <cell r="A1484">
            <v>10295</v>
          </cell>
          <cell r="B1484" t="str">
            <v>DIEGO CALVO GARCIA</v>
          </cell>
        </row>
        <row r="1485">
          <cell r="A1485">
            <v>53023</v>
          </cell>
          <cell r="B1485" t="str">
            <v>MIGUEL ALMONACID CAVA</v>
          </cell>
        </row>
        <row r="1486">
          <cell r="A1486">
            <v>53414</v>
          </cell>
          <cell r="B1486" t="str">
            <v>JAIME MATESANZ BARTOLOME</v>
          </cell>
        </row>
        <row r="1487">
          <cell r="A1487">
            <v>53543</v>
          </cell>
          <cell r="B1487" t="str">
            <v>ALBERTO BAUTISTA ARIAS</v>
          </cell>
        </row>
        <row r="1488">
          <cell r="A1488">
            <v>53549</v>
          </cell>
          <cell r="B1488" t="str">
            <v>MARIA ANGELES NAVARRO JIMENEZ</v>
          </cell>
        </row>
        <row r="1489">
          <cell r="A1489">
            <v>53801</v>
          </cell>
          <cell r="B1489" t="str">
            <v>MONICA BAIDES PARTAL</v>
          </cell>
        </row>
        <row r="1490">
          <cell r="A1490">
            <v>58309</v>
          </cell>
          <cell r="B1490" t="str">
            <v>DOMINGO MENDEZ LUCAS</v>
          </cell>
        </row>
        <row r="1491">
          <cell r="A1491">
            <v>475</v>
          </cell>
          <cell r="B1491" t="str">
            <v>Varios 60 Grupo 9</v>
          </cell>
        </row>
        <row r="1492">
          <cell r="A1492">
            <v>53536</v>
          </cell>
          <cell r="B1492" t="str">
            <v>ANA BELEN MORA MAGRO</v>
          </cell>
        </row>
        <row r="1493">
          <cell r="A1493">
            <v>54076</v>
          </cell>
          <cell r="B1493" t="str">
            <v>ALEJANDRO TEJEDOR RIVADULLA</v>
          </cell>
        </row>
        <row r="1494">
          <cell r="A1494">
            <v>15013</v>
          </cell>
          <cell r="B1494" t="str">
            <v>Varios DRV Reg 60</v>
          </cell>
        </row>
        <row r="1495">
          <cell r="A1495">
            <v>151</v>
          </cell>
          <cell r="B1495" t="str">
            <v>JOSE MARIA JIMENEZ ALVAREZ</v>
          </cell>
        </row>
        <row r="1496">
          <cell r="A1496">
            <v>2295</v>
          </cell>
          <cell r="B1496" t="str">
            <v>EMILIO CABRERA VERDE</v>
          </cell>
        </row>
        <row r="1497">
          <cell r="A1497">
            <v>53042</v>
          </cell>
          <cell r="B1497" t="str">
            <v>ANTONIO JOSE BERNAL MONTERO</v>
          </cell>
        </row>
        <row r="1498">
          <cell r="A1498">
            <v>53233</v>
          </cell>
          <cell r="B1498" t="str">
            <v>IGNACIO TORCAL OLALLA</v>
          </cell>
        </row>
        <row r="1499">
          <cell r="A1499">
            <v>54042</v>
          </cell>
          <cell r="B1499" t="str">
            <v>MANUEL GIL LINARES</v>
          </cell>
        </row>
        <row r="1500">
          <cell r="A1500">
            <v>58085</v>
          </cell>
          <cell r="B1500" t="str">
            <v>ROBERTO VERA TEIXEIRA</v>
          </cell>
        </row>
        <row r="1501">
          <cell r="A1501">
            <v>58382</v>
          </cell>
          <cell r="B1501" t="str">
            <v>DAVID ESPINOSA ROMERO</v>
          </cell>
        </row>
        <row r="1502">
          <cell r="A1502">
            <v>11690</v>
          </cell>
          <cell r="B1502" t="str">
            <v>Varios 61 Grupo 1</v>
          </cell>
        </row>
        <row r="1503">
          <cell r="A1503">
            <v>52799</v>
          </cell>
          <cell r="B1503" t="str">
            <v>JESUS MORENO MOLINA</v>
          </cell>
        </row>
        <row r="1504">
          <cell r="A1504">
            <v>53668</v>
          </cell>
          <cell r="B1504" t="str">
            <v>MANUEL VALLEJO ROMERO</v>
          </cell>
        </row>
        <row r="1505">
          <cell r="A1505">
            <v>53976</v>
          </cell>
          <cell r="B1505" t="str">
            <v>JUAN LUIS ZAFRA RAIGON</v>
          </cell>
        </row>
        <row r="1506">
          <cell r="A1506">
            <v>1650</v>
          </cell>
          <cell r="B1506" t="str">
            <v>ILDEFONSO CEPERO MILLAN</v>
          </cell>
        </row>
        <row r="1507">
          <cell r="A1507">
            <v>156</v>
          </cell>
          <cell r="B1507" t="str">
            <v>FRANCISCO DOMINGUEZ JIMENEZ</v>
          </cell>
        </row>
        <row r="1508">
          <cell r="A1508">
            <v>30252</v>
          </cell>
          <cell r="B1508" t="str">
            <v>ANTONIO MONDAZA CASTRO</v>
          </cell>
        </row>
        <row r="1509">
          <cell r="A1509">
            <v>42115</v>
          </cell>
          <cell r="B1509" t="str">
            <v>JOSE LUIS SALGUERO PIÑERO</v>
          </cell>
        </row>
        <row r="1510">
          <cell r="A1510">
            <v>53094</v>
          </cell>
          <cell r="B1510" t="str">
            <v>ABRAHAM PEREZ LOPEZ</v>
          </cell>
        </row>
        <row r="1511">
          <cell r="A1511">
            <v>1698</v>
          </cell>
          <cell r="B1511" t="str">
            <v>Varios 61 Grupo 10</v>
          </cell>
        </row>
        <row r="1512">
          <cell r="A1512">
            <v>5445</v>
          </cell>
          <cell r="B1512" t="str">
            <v>ANTONIO AGUILAR COLON</v>
          </cell>
        </row>
        <row r="1513">
          <cell r="A1513">
            <v>6133</v>
          </cell>
          <cell r="B1513" t="str">
            <v>CRISTINA GUERRERO TORREJON</v>
          </cell>
        </row>
        <row r="1514">
          <cell r="A1514">
            <v>53312</v>
          </cell>
          <cell r="B1514" t="str">
            <v>ELISABET RAMIREZ GIL</v>
          </cell>
        </row>
        <row r="1515">
          <cell r="A1515">
            <v>53563</v>
          </cell>
          <cell r="B1515" t="str">
            <v>EVELYN GOMEZ NOBLE</v>
          </cell>
        </row>
        <row r="1516">
          <cell r="A1516">
            <v>53564</v>
          </cell>
          <cell r="B1516" t="str">
            <v>ANDRES DIAZ MENACHO</v>
          </cell>
        </row>
        <row r="1517">
          <cell r="A1517">
            <v>53129</v>
          </cell>
          <cell r="B1517" t="str">
            <v>ESPERANZA PAREDES ABAD</v>
          </cell>
        </row>
        <row r="1518">
          <cell r="A1518">
            <v>53261</v>
          </cell>
          <cell r="B1518" t="str">
            <v>MARIA DE LA SIERRA CRIADO LOPEZ</v>
          </cell>
        </row>
        <row r="1519">
          <cell r="A1519">
            <v>53262</v>
          </cell>
          <cell r="B1519" t="str">
            <v>LORENA MUNOZ GARCIA</v>
          </cell>
        </row>
        <row r="1520">
          <cell r="A1520">
            <v>42204</v>
          </cell>
          <cell r="B1520" t="str">
            <v>FELIX PEREZ IZETA</v>
          </cell>
        </row>
        <row r="1521">
          <cell r="A1521">
            <v>159</v>
          </cell>
          <cell r="B1521" t="str">
            <v>ISIDORO RUIZ GARRIDO</v>
          </cell>
        </row>
        <row r="1522">
          <cell r="A1522">
            <v>53427</v>
          </cell>
          <cell r="B1522" t="str">
            <v>ALEJANDRO PREGO QUINTERO</v>
          </cell>
        </row>
        <row r="1523">
          <cell r="A1523">
            <v>53699</v>
          </cell>
          <cell r="B1523" t="str">
            <v>JUAN JOSE VAZ GIL</v>
          </cell>
        </row>
        <row r="1524">
          <cell r="A1524">
            <v>34</v>
          </cell>
          <cell r="B1524" t="str">
            <v>Varios 61 Grupo 11</v>
          </cell>
        </row>
        <row r="1525">
          <cell r="A1525">
            <v>5523</v>
          </cell>
          <cell r="B1525" t="str">
            <v>FRANCISCO JAVIER ROSADO GONZALEZ</v>
          </cell>
        </row>
        <row r="1526">
          <cell r="A1526">
            <v>50303</v>
          </cell>
          <cell r="B1526" t="str">
            <v>CRISTIAN RODRIGUEZ DIAZ</v>
          </cell>
        </row>
        <row r="1527">
          <cell r="A1527">
            <v>52940</v>
          </cell>
          <cell r="B1527" t="str">
            <v>FERNANDO JESUS PEREZ NOBLE</v>
          </cell>
        </row>
        <row r="1528">
          <cell r="A1528">
            <v>53215</v>
          </cell>
          <cell r="B1528" t="str">
            <v>LUIS AGUADO MUÑOZ</v>
          </cell>
        </row>
        <row r="1529">
          <cell r="A1529">
            <v>10208</v>
          </cell>
          <cell r="B1529" t="str">
            <v>ANTONIO AMO AVALOS</v>
          </cell>
        </row>
        <row r="1530">
          <cell r="A1530">
            <v>53541</v>
          </cell>
          <cell r="B1530" t="str">
            <v>EVA LEON MADUEÑO</v>
          </cell>
        </row>
        <row r="1531">
          <cell r="A1531">
            <v>58795</v>
          </cell>
          <cell r="B1531" t="str">
            <v>FRANCISCO JOSE AMO JURADO</v>
          </cell>
        </row>
        <row r="1532">
          <cell r="A1532">
            <v>9629</v>
          </cell>
          <cell r="B1532" t="str">
            <v>RAFAEL PABLO GIL MEDRANO</v>
          </cell>
        </row>
        <row r="1533">
          <cell r="A1533">
            <v>53777</v>
          </cell>
          <cell r="B1533" t="str">
            <v>MARCELIANO SANTANA REYES</v>
          </cell>
        </row>
        <row r="1534">
          <cell r="A1534">
            <v>5134</v>
          </cell>
          <cell r="B1534" t="str">
            <v>JOSE MARIA OSUNA GUERRERO</v>
          </cell>
        </row>
        <row r="1535">
          <cell r="A1535">
            <v>52588</v>
          </cell>
          <cell r="B1535" t="str">
            <v>FRANCISCO GALLARDO MOÑINO</v>
          </cell>
        </row>
        <row r="1536">
          <cell r="A1536">
            <v>53041</v>
          </cell>
          <cell r="B1536" t="str">
            <v>RAUL VEGA FONTANILLA</v>
          </cell>
        </row>
        <row r="1537">
          <cell r="A1537">
            <v>3447</v>
          </cell>
          <cell r="B1537" t="str">
            <v>Varios 61 Grupo 12</v>
          </cell>
        </row>
        <row r="1538">
          <cell r="A1538">
            <v>9769</v>
          </cell>
          <cell r="B1538" t="str">
            <v>ROBERTO MONTAÑO DIAZ</v>
          </cell>
        </row>
        <row r="1539">
          <cell r="A1539">
            <v>3751</v>
          </cell>
          <cell r="B1539" t="str">
            <v>ROBERTO ESCOBAR BLANCO</v>
          </cell>
        </row>
        <row r="1540">
          <cell r="A1540">
            <v>7307</v>
          </cell>
          <cell r="B1540" t="str">
            <v>JUAN ANTONIO MORALES TRIGUEROS</v>
          </cell>
        </row>
        <row r="1541">
          <cell r="A1541">
            <v>7318</v>
          </cell>
          <cell r="B1541" t="str">
            <v>DAVID ARIAS PEREIRA</v>
          </cell>
        </row>
        <row r="1542">
          <cell r="A1542">
            <v>7795</v>
          </cell>
          <cell r="B1542" t="str">
            <v>JUAN CARLOS SANCHEZ OLVERA</v>
          </cell>
        </row>
        <row r="1543">
          <cell r="A1543">
            <v>10115</v>
          </cell>
          <cell r="B1543" t="str">
            <v>SUSANA RAPOSO ARMARIO</v>
          </cell>
        </row>
        <row r="1544">
          <cell r="A1544">
            <v>10291</v>
          </cell>
          <cell r="B1544" t="str">
            <v>MANUEL GAVIRA SANCHEZ</v>
          </cell>
        </row>
        <row r="1545">
          <cell r="A1545">
            <v>52036</v>
          </cell>
          <cell r="B1545" t="str">
            <v>LUIS DAVID CARRASCO RUIZ</v>
          </cell>
        </row>
        <row r="1546">
          <cell r="A1546">
            <v>52933</v>
          </cell>
          <cell r="B1546" t="str">
            <v>SOLEDAD HERRERA GALLEGO</v>
          </cell>
        </row>
        <row r="1547">
          <cell r="A1547">
            <v>11327</v>
          </cell>
          <cell r="B1547" t="str">
            <v>ISMAEL JULIAN MORATON SEGURA</v>
          </cell>
        </row>
        <row r="1548">
          <cell r="A1548">
            <v>52340</v>
          </cell>
          <cell r="B1548" t="str">
            <v>MARIA JESUS RUDA VALENCIA</v>
          </cell>
        </row>
        <row r="1549">
          <cell r="A1549">
            <v>52559</v>
          </cell>
          <cell r="B1549" t="str">
            <v>ANTONIO JAVIER GARCIA MACHUCA</v>
          </cell>
        </row>
        <row r="1550">
          <cell r="A1550">
            <v>52669</v>
          </cell>
          <cell r="B1550" t="str">
            <v>GREGORIO DIAZ OSUNA</v>
          </cell>
        </row>
        <row r="1551">
          <cell r="A1551">
            <v>52800</v>
          </cell>
          <cell r="B1551" t="str">
            <v>NATALIA ZEA MANZANARES</v>
          </cell>
        </row>
        <row r="1552">
          <cell r="A1552">
            <v>53125</v>
          </cell>
          <cell r="B1552" t="str">
            <v>AURELIO MARMOL MARTINEZ</v>
          </cell>
        </row>
        <row r="1553">
          <cell r="A1553">
            <v>15104</v>
          </cell>
          <cell r="B1553" t="str">
            <v>Varios 61 Grupo 13</v>
          </cell>
        </row>
        <row r="1554">
          <cell r="A1554">
            <v>5587</v>
          </cell>
          <cell r="B1554" t="str">
            <v>JOSE MIGUEL JIMENEZ PALMA</v>
          </cell>
        </row>
        <row r="1555">
          <cell r="A1555">
            <v>844</v>
          </cell>
          <cell r="B1555" t="str">
            <v>JOAQUIN CANTERO VILLEGAS</v>
          </cell>
        </row>
        <row r="1556">
          <cell r="A1556">
            <v>10139</v>
          </cell>
          <cell r="B1556" t="str">
            <v>FRANCISCO JAVIER ARIAS SANCHEZ</v>
          </cell>
        </row>
        <row r="1557">
          <cell r="A1557">
            <v>58245</v>
          </cell>
          <cell r="B1557" t="str">
            <v>JUAN ANTONIO RODRIGUEZ MILLAN</v>
          </cell>
        </row>
        <row r="1558">
          <cell r="A1558">
            <v>1922</v>
          </cell>
          <cell r="B1558" t="str">
            <v>VALERIANO RUBIO NARANJO</v>
          </cell>
        </row>
        <row r="1559">
          <cell r="A1559">
            <v>52281</v>
          </cell>
          <cell r="B1559" t="str">
            <v>DAVID PRIEGO ESPEJO</v>
          </cell>
        </row>
        <row r="1560">
          <cell r="A1560">
            <v>1690</v>
          </cell>
          <cell r="B1560" t="str">
            <v>JUAN JOSE VELEZ CANO</v>
          </cell>
        </row>
        <row r="1561">
          <cell r="A1561">
            <v>10016</v>
          </cell>
          <cell r="B1561" t="str">
            <v>ANTONIO JESUS SOLIS LEON</v>
          </cell>
        </row>
        <row r="1562">
          <cell r="A1562">
            <v>133</v>
          </cell>
          <cell r="B1562" t="str">
            <v>JULIO HORCAS MENDOZA</v>
          </cell>
        </row>
        <row r="1563">
          <cell r="A1563">
            <v>606</v>
          </cell>
          <cell r="B1563" t="str">
            <v>JUAN ANTONIO PERIS GARCIA</v>
          </cell>
        </row>
        <row r="1564">
          <cell r="A1564">
            <v>10003</v>
          </cell>
          <cell r="B1564" t="str">
            <v>MARCOS SANCHEZ SOLER</v>
          </cell>
        </row>
        <row r="1565">
          <cell r="A1565">
            <v>10738</v>
          </cell>
          <cell r="B1565" t="str">
            <v>AITOR JAVIER QUESADA FLORENTINO</v>
          </cell>
        </row>
        <row r="1566">
          <cell r="A1566">
            <v>173</v>
          </cell>
          <cell r="B1566" t="str">
            <v>SERGIO GARCIA PEREZ</v>
          </cell>
        </row>
        <row r="1567">
          <cell r="A1567">
            <v>5446</v>
          </cell>
          <cell r="B1567" t="str">
            <v>ALBERTO RAMOS GARCIA</v>
          </cell>
        </row>
        <row r="1568">
          <cell r="A1568">
            <v>5670</v>
          </cell>
          <cell r="B1568" t="str">
            <v>EDUARDO GUSTAVO YAGLIAN MANGARI</v>
          </cell>
        </row>
        <row r="1569">
          <cell r="A1569">
            <v>10746</v>
          </cell>
          <cell r="B1569" t="str">
            <v>JESUS ABRAHAM GOMEZ VAREA</v>
          </cell>
        </row>
        <row r="1570">
          <cell r="A1570">
            <v>12023</v>
          </cell>
          <cell r="B1570" t="str">
            <v>Varios 61 Grupo 14 K3</v>
          </cell>
        </row>
        <row r="1571">
          <cell r="A1571">
            <v>4541</v>
          </cell>
          <cell r="B1571" t="str">
            <v>MELCHOR FERNANDEZ GARCIA</v>
          </cell>
        </row>
        <row r="1572">
          <cell r="A1572">
            <v>4790</v>
          </cell>
          <cell r="B1572" t="str">
            <v>ANTONIO LOPEZ MORAÑO</v>
          </cell>
        </row>
        <row r="1573">
          <cell r="A1573">
            <v>670</v>
          </cell>
          <cell r="B1573" t="str">
            <v>FRANCISCO JAVIER DIAZ CORDERO</v>
          </cell>
        </row>
        <row r="1574">
          <cell r="A1574">
            <v>40338</v>
          </cell>
          <cell r="B1574" t="str">
            <v>PABLO GUITIAN MARTINEZ</v>
          </cell>
        </row>
        <row r="1575">
          <cell r="A1575">
            <v>52539</v>
          </cell>
          <cell r="B1575" t="str">
            <v>ISMAEL GARCIA MUÑOZ</v>
          </cell>
        </row>
        <row r="1576">
          <cell r="A1576">
            <v>53712</v>
          </cell>
          <cell r="B1576" t="str">
            <v>JOSE ROMAN BERMEJO BECERRO</v>
          </cell>
        </row>
        <row r="1577">
          <cell r="A1577">
            <v>651</v>
          </cell>
          <cell r="B1577" t="str">
            <v>ANGEL LUIS GARCIA DIAZ</v>
          </cell>
        </row>
        <row r="1578">
          <cell r="A1578">
            <v>4323</v>
          </cell>
          <cell r="B1578" t="str">
            <v>AMPARO OPORTO MORENO</v>
          </cell>
        </row>
        <row r="1579">
          <cell r="A1579">
            <v>11610</v>
          </cell>
          <cell r="B1579" t="str">
            <v>SAMUEL GOMEZ VAREA</v>
          </cell>
        </row>
        <row r="1580">
          <cell r="A1580">
            <v>52509</v>
          </cell>
          <cell r="B1580" t="str">
            <v>RAFAEL PEÑA JIMENEZ</v>
          </cell>
        </row>
        <row r="1581">
          <cell r="A1581">
            <v>53366</v>
          </cell>
          <cell r="B1581" t="str">
            <v>PABLO SERRANO TOYOS</v>
          </cell>
        </row>
        <row r="1582">
          <cell r="A1582">
            <v>53952</v>
          </cell>
          <cell r="B1582" t="str">
            <v>CARLOS PEREZ GARCIA</v>
          </cell>
        </row>
        <row r="1583">
          <cell r="A1583">
            <v>12022</v>
          </cell>
          <cell r="B1583" t="str">
            <v>Varios 61 Grupo 15</v>
          </cell>
        </row>
        <row r="1584">
          <cell r="A1584">
            <v>1458</v>
          </cell>
          <cell r="B1584" t="str">
            <v>JUAN CARLOS CORDERO RUIZ</v>
          </cell>
        </row>
        <row r="1585">
          <cell r="A1585">
            <v>177</v>
          </cell>
          <cell r="B1585" t="str">
            <v>JOSE ANTONIO SANCHEZ SOLER</v>
          </cell>
        </row>
        <row r="1586">
          <cell r="A1586">
            <v>5479</v>
          </cell>
          <cell r="B1586" t="str">
            <v>RAFAEL IGNACIO DIAZ LOPEZ</v>
          </cell>
        </row>
        <row r="1587">
          <cell r="A1587">
            <v>11576</v>
          </cell>
          <cell r="B1587" t="str">
            <v>SERGIO CONEJO MUÑOZ</v>
          </cell>
        </row>
        <row r="1588">
          <cell r="A1588">
            <v>53216</v>
          </cell>
          <cell r="B1588" t="str">
            <v>MANUEL JUAN RODRIGUEZ LLORENTE</v>
          </cell>
        </row>
        <row r="1589">
          <cell r="A1589">
            <v>53455</v>
          </cell>
          <cell r="B1589" t="str">
            <v>JAVIER RIOS VALLEJO</v>
          </cell>
        </row>
        <row r="1590">
          <cell r="A1590">
            <v>53456</v>
          </cell>
          <cell r="B1590" t="str">
            <v>ALVARO RIOS GARCIA</v>
          </cell>
        </row>
        <row r="1591">
          <cell r="A1591">
            <v>53740</v>
          </cell>
          <cell r="B1591" t="str">
            <v>DANIEL GIL PEREZ</v>
          </cell>
        </row>
        <row r="1592">
          <cell r="A1592">
            <v>53864</v>
          </cell>
          <cell r="B1592" t="str">
            <v>ALICIA DAGANZO ENCABO</v>
          </cell>
        </row>
        <row r="1593">
          <cell r="A1593">
            <v>13050</v>
          </cell>
          <cell r="B1593" t="str">
            <v>Varios 61 Grupo 2</v>
          </cell>
        </row>
        <row r="1594">
          <cell r="A1594">
            <v>58050</v>
          </cell>
          <cell r="B1594" t="str">
            <v>Varios 61 Grupo 2 K3</v>
          </cell>
        </row>
        <row r="1595">
          <cell r="A1595">
            <v>558</v>
          </cell>
          <cell r="B1595" t="str">
            <v>MANUEL JAVIER HEREDIA DE DIOS</v>
          </cell>
        </row>
        <row r="1596">
          <cell r="A1596">
            <v>940</v>
          </cell>
          <cell r="B1596" t="str">
            <v>JESUS LEON-SALAS RABADAN</v>
          </cell>
        </row>
        <row r="1597">
          <cell r="A1597">
            <v>6400</v>
          </cell>
          <cell r="B1597" t="str">
            <v>ANTONIO HERNANDEZ CANALEJO</v>
          </cell>
        </row>
        <row r="1598">
          <cell r="A1598">
            <v>53503</v>
          </cell>
          <cell r="B1598" t="str">
            <v>RAFAEL VELASCO PELAEZ</v>
          </cell>
        </row>
        <row r="1599">
          <cell r="A1599">
            <v>53688</v>
          </cell>
          <cell r="B1599" t="str">
            <v>BEATRIZ LUQUE GUERRERO</v>
          </cell>
        </row>
        <row r="1600">
          <cell r="A1600">
            <v>2883</v>
          </cell>
          <cell r="B1600" t="str">
            <v>ALFONSO DAVID USABAL CONDE</v>
          </cell>
        </row>
        <row r="1601">
          <cell r="A1601">
            <v>6397</v>
          </cell>
          <cell r="B1601" t="str">
            <v>JUAN JOSE SIMON GONZALEZ</v>
          </cell>
        </row>
        <row r="1602">
          <cell r="A1602">
            <v>6952</v>
          </cell>
          <cell r="B1602" t="str">
            <v>JUAN MANUEL LUQUE MORENO</v>
          </cell>
        </row>
        <row r="1603">
          <cell r="A1603">
            <v>52183</v>
          </cell>
          <cell r="B1603" t="str">
            <v>FRANCISCO PINO ROMERO</v>
          </cell>
        </row>
        <row r="1604">
          <cell r="A1604">
            <v>52322</v>
          </cell>
          <cell r="B1604" t="str">
            <v>BERNARDO LIROLA SAEZ</v>
          </cell>
        </row>
        <row r="1605">
          <cell r="A1605">
            <v>54043</v>
          </cell>
          <cell r="B1605" t="str">
            <v>ANGELA MACIAS IGLESIAS</v>
          </cell>
        </row>
        <row r="1606">
          <cell r="A1606">
            <v>54052</v>
          </cell>
          <cell r="B1606" t="str">
            <v>PEDRO GONZALEZ VERGARA</v>
          </cell>
        </row>
        <row r="1607">
          <cell r="A1607">
            <v>58592</v>
          </cell>
          <cell r="B1607" t="str">
            <v>JUAN MANUEL MARTIN DUARTE</v>
          </cell>
        </row>
        <row r="1608">
          <cell r="A1608">
            <v>640</v>
          </cell>
          <cell r="B1608" t="str">
            <v>SANTIAGO MEDEL CANO</v>
          </cell>
        </row>
        <row r="1609">
          <cell r="A1609">
            <v>6248</v>
          </cell>
          <cell r="B1609" t="str">
            <v>Varios 61 Grupo 3</v>
          </cell>
        </row>
        <row r="1610">
          <cell r="A1610">
            <v>656</v>
          </cell>
          <cell r="B1610" t="str">
            <v>CARLOS JESUS COLON ROMERO</v>
          </cell>
        </row>
        <row r="1611">
          <cell r="A1611">
            <v>2332</v>
          </cell>
          <cell r="B1611" t="str">
            <v>JUAN LUIS GUERRERO MOTA</v>
          </cell>
        </row>
        <row r="1612">
          <cell r="A1612">
            <v>2503</v>
          </cell>
          <cell r="B1612" t="str">
            <v>JOSE MANUEL DIAZ COLON</v>
          </cell>
        </row>
        <row r="1613">
          <cell r="A1613">
            <v>2771</v>
          </cell>
          <cell r="B1613" t="str">
            <v>JOSE MANUEL CABRERA ROMERO</v>
          </cell>
        </row>
        <row r="1614">
          <cell r="A1614">
            <v>2949</v>
          </cell>
          <cell r="B1614" t="str">
            <v>ENRIQUE ORELLANA TOMAS</v>
          </cell>
        </row>
        <row r="1615">
          <cell r="A1615">
            <v>2986</v>
          </cell>
          <cell r="B1615" t="str">
            <v>MIGUEL GUTIERREZ LEON</v>
          </cell>
        </row>
        <row r="1616">
          <cell r="A1616">
            <v>2951</v>
          </cell>
          <cell r="B1616" t="str">
            <v>ANTONIO MUÑOZ MELLADO</v>
          </cell>
        </row>
        <row r="1617">
          <cell r="A1617">
            <v>7351</v>
          </cell>
          <cell r="B1617" t="str">
            <v>ANTONIO JOSE ESPEJO URDIALES</v>
          </cell>
        </row>
        <row r="1618">
          <cell r="A1618">
            <v>11400</v>
          </cell>
          <cell r="B1618" t="str">
            <v>FRANCISCO JAVIER GONZALEZ GONZALEZ</v>
          </cell>
        </row>
        <row r="1619">
          <cell r="A1619">
            <v>53458</v>
          </cell>
          <cell r="B1619" t="str">
            <v>SARA LUCINDA MARCO FENTON</v>
          </cell>
        </row>
        <row r="1620">
          <cell r="A1620">
            <v>53682</v>
          </cell>
          <cell r="B1620" t="str">
            <v>JAVIER OROZCO ORDOÑEZ</v>
          </cell>
        </row>
        <row r="1621">
          <cell r="A1621">
            <v>53922</v>
          </cell>
          <cell r="B1621" t="str">
            <v>FERNANDO CARO MOTA</v>
          </cell>
        </row>
        <row r="1622">
          <cell r="A1622">
            <v>2417</v>
          </cell>
          <cell r="B1622" t="str">
            <v>Varios 61 Grupo 4</v>
          </cell>
        </row>
        <row r="1623">
          <cell r="A1623">
            <v>3930</v>
          </cell>
          <cell r="B1623" t="str">
            <v>CARLOS DAVID PARRADO GONZALEZ</v>
          </cell>
        </row>
        <row r="1624">
          <cell r="A1624">
            <v>4584</v>
          </cell>
          <cell r="B1624" t="str">
            <v>MATILDE ORTEGA LUCENA</v>
          </cell>
        </row>
        <row r="1625">
          <cell r="A1625">
            <v>42404</v>
          </cell>
          <cell r="B1625" t="str">
            <v>IGNACIO CARLES ROSADO</v>
          </cell>
        </row>
        <row r="1626">
          <cell r="A1626">
            <v>53217</v>
          </cell>
          <cell r="B1626" t="str">
            <v>LUCIA SOTO GARCIA</v>
          </cell>
        </row>
        <row r="1627">
          <cell r="A1627">
            <v>4581</v>
          </cell>
          <cell r="B1627" t="str">
            <v>JUAN CASTILLO REDONDO</v>
          </cell>
        </row>
        <row r="1628">
          <cell r="A1628">
            <v>53934</v>
          </cell>
          <cell r="B1628" t="str">
            <v>IRENE ACEDO DIAZ</v>
          </cell>
        </row>
        <row r="1629">
          <cell r="A1629">
            <v>54051</v>
          </cell>
          <cell r="B1629" t="str">
            <v>SEBASTIAN FERNANDO BAUTISTA ARIAS</v>
          </cell>
        </row>
        <row r="1630">
          <cell r="A1630">
            <v>7273</v>
          </cell>
          <cell r="B1630" t="str">
            <v>IGNACIO VIZCAINO MORILLO</v>
          </cell>
        </row>
        <row r="1631">
          <cell r="A1631">
            <v>627</v>
          </cell>
          <cell r="B1631" t="str">
            <v>DAVID FERNANDEZ RAMIREZ</v>
          </cell>
        </row>
        <row r="1632">
          <cell r="A1632">
            <v>53677</v>
          </cell>
          <cell r="B1632" t="str">
            <v>RAFAEL DIAZ ZABALA</v>
          </cell>
        </row>
        <row r="1633">
          <cell r="A1633">
            <v>53775</v>
          </cell>
          <cell r="B1633" t="str">
            <v>HUGO GARCIA DIANEZ</v>
          </cell>
        </row>
        <row r="1634">
          <cell r="A1634">
            <v>53975</v>
          </cell>
          <cell r="B1634" t="str">
            <v>DAVID MONTERO DOMINGUEZ</v>
          </cell>
        </row>
        <row r="1635">
          <cell r="A1635">
            <v>11612</v>
          </cell>
          <cell r="B1635" t="str">
            <v>Varios 61 Grupo 5</v>
          </cell>
        </row>
        <row r="1636">
          <cell r="A1636">
            <v>9606</v>
          </cell>
          <cell r="B1636" t="str">
            <v>FRANCISCO JAVIER ALBENDIN SERRANO</v>
          </cell>
        </row>
        <row r="1637">
          <cell r="A1637">
            <v>53860</v>
          </cell>
          <cell r="B1637" t="str">
            <v>MARINA GARCIA MARTIN</v>
          </cell>
        </row>
        <row r="1638">
          <cell r="A1638">
            <v>3057</v>
          </cell>
          <cell r="B1638" t="str">
            <v>JUAN CARLOS BRAVO PERALTA</v>
          </cell>
        </row>
        <row r="1639">
          <cell r="A1639">
            <v>3290</v>
          </cell>
          <cell r="B1639" t="str">
            <v>JAIME VALERO GARCIA</v>
          </cell>
        </row>
        <row r="1640">
          <cell r="A1640">
            <v>3626</v>
          </cell>
          <cell r="B1640" t="str">
            <v>FRANCISCO GABRIEL LUQUE MORENO</v>
          </cell>
        </row>
        <row r="1641">
          <cell r="A1641">
            <v>3752</v>
          </cell>
          <cell r="B1641" t="str">
            <v>JOSE ANTONIO FUENTES GIL</v>
          </cell>
        </row>
        <row r="1642">
          <cell r="A1642">
            <v>11465</v>
          </cell>
          <cell r="B1642" t="str">
            <v>MARIA INMACULADA TORRES MARTIN</v>
          </cell>
        </row>
        <row r="1643">
          <cell r="A1643">
            <v>53923</v>
          </cell>
          <cell r="B1643" t="str">
            <v>SERGIO TEJELA CORREA</v>
          </cell>
        </row>
        <row r="1644">
          <cell r="A1644">
            <v>659</v>
          </cell>
          <cell r="B1644" t="str">
            <v>JUAN CARLOS BAEZA RIVERA</v>
          </cell>
        </row>
        <row r="1645">
          <cell r="A1645">
            <v>1813</v>
          </cell>
          <cell r="B1645" t="str">
            <v>JOAQUIN SANCHEZ MARIN</v>
          </cell>
        </row>
        <row r="1646">
          <cell r="A1646">
            <v>10029</v>
          </cell>
          <cell r="B1646" t="str">
            <v>FRANCISCO MOISES GARCIA PICON</v>
          </cell>
        </row>
        <row r="1647">
          <cell r="A1647">
            <v>10292</v>
          </cell>
          <cell r="B1647" t="str">
            <v>ANDRES MATEOS BERRAQUERO</v>
          </cell>
        </row>
        <row r="1648">
          <cell r="A1648">
            <v>52534</v>
          </cell>
          <cell r="B1648" t="str">
            <v>FRANCISCO GONZALEZ ALVAREZ</v>
          </cell>
        </row>
        <row r="1649">
          <cell r="A1649">
            <v>11598</v>
          </cell>
          <cell r="B1649" t="str">
            <v>Varios 61 Grupo 6</v>
          </cell>
        </row>
        <row r="1650">
          <cell r="A1650">
            <v>666</v>
          </cell>
          <cell r="B1650" t="str">
            <v>MANUEL OFFERRALL ARBOLEDAS</v>
          </cell>
        </row>
        <row r="1651">
          <cell r="A1651">
            <v>1651</v>
          </cell>
          <cell r="B1651" t="str">
            <v>JOSE ANTONIO AGUILAR GOMEZ</v>
          </cell>
        </row>
        <row r="1652">
          <cell r="A1652">
            <v>52495</v>
          </cell>
          <cell r="B1652" t="str">
            <v>JUAN MANUEL FERNANDEZ DIAZ</v>
          </cell>
        </row>
        <row r="1653">
          <cell r="A1653">
            <v>53362</v>
          </cell>
          <cell r="B1653" t="str">
            <v>SERGIO DE LA JARA HERRERA</v>
          </cell>
        </row>
        <row r="1654">
          <cell r="A1654">
            <v>53568</v>
          </cell>
          <cell r="B1654" t="str">
            <v>JUAN CARLOS DIAZ MORENO</v>
          </cell>
        </row>
        <row r="1655">
          <cell r="A1655">
            <v>58848</v>
          </cell>
          <cell r="B1655" t="str">
            <v>ALFONSO MONTERO VACA</v>
          </cell>
        </row>
        <row r="1656">
          <cell r="A1656">
            <v>10183</v>
          </cell>
          <cell r="B1656" t="str">
            <v>CINTA CORDON CANO</v>
          </cell>
        </row>
        <row r="1657">
          <cell r="A1657">
            <v>53327</v>
          </cell>
          <cell r="B1657" t="str">
            <v>JOAQUIN MARTIN RASCO</v>
          </cell>
        </row>
        <row r="1658">
          <cell r="A1658">
            <v>6122</v>
          </cell>
          <cell r="B1658" t="str">
            <v>DANIEL BLANCO DE LOS REYES</v>
          </cell>
        </row>
        <row r="1659">
          <cell r="A1659">
            <v>6363</v>
          </cell>
          <cell r="B1659" t="str">
            <v>HUMBERTO CAMPOS LOPEZ</v>
          </cell>
        </row>
        <row r="1660">
          <cell r="A1660">
            <v>6535</v>
          </cell>
          <cell r="B1660" t="str">
            <v>VICTOR MANUEL RODRIGUEZ ARCAS</v>
          </cell>
        </row>
        <row r="1661">
          <cell r="A1661">
            <v>10026</v>
          </cell>
          <cell r="B1661" t="str">
            <v>JUAN ANTONIO GALLARDO MARQUEZ</v>
          </cell>
        </row>
        <row r="1662">
          <cell r="A1662">
            <v>53270</v>
          </cell>
          <cell r="B1662" t="str">
            <v>ADRIAN BRUZO JIMENEZ</v>
          </cell>
        </row>
        <row r="1663">
          <cell r="A1663">
            <v>6005</v>
          </cell>
          <cell r="B1663" t="str">
            <v>Varios 61 Grupo 7</v>
          </cell>
        </row>
        <row r="1664">
          <cell r="A1664">
            <v>6356</v>
          </cell>
          <cell r="B1664" t="str">
            <v>ANDRES GALVEZ PUERTO</v>
          </cell>
        </row>
        <row r="1665">
          <cell r="A1665">
            <v>7304</v>
          </cell>
          <cell r="B1665" t="str">
            <v>ANTONIO JOSE ORTIZ FERNANDEZ</v>
          </cell>
        </row>
        <row r="1666">
          <cell r="A1666">
            <v>641</v>
          </cell>
          <cell r="B1666" t="str">
            <v>MANUEL CASTRO CABELLO</v>
          </cell>
        </row>
        <row r="1667">
          <cell r="A1667">
            <v>53852</v>
          </cell>
          <cell r="B1667" t="str">
            <v>ALEJANDRO JESUS ALVAREZ ARENAS</v>
          </cell>
        </row>
        <row r="1668">
          <cell r="A1668">
            <v>2498</v>
          </cell>
          <cell r="B1668" t="str">
            <v>GREGORIO REY DIAZ</v>
          </cell>
        </row>
        <row r="1669">
          <cell r="A1669">
            <v>778</v>
          </cell>
          <cell r="B1669" t="str">
            <v>GERARDO FERNANDEZ RUIZ</v>
          </cell>
        </row>
        <row r="1670">
          <cell r="A1670">
            <v>4639</v>
          </cell>
          <cell r="B1670" t="str">
            <v>FRANCISCO JAVIER OLMEDO RODRIGUEZ</v>
          </cell>
        </row>
        <row r="1671">
          <cell r="A1671">
            <v>5603</v>
          </cell>
          <cell r="B1671" t="str">
            <v>CARLOS LOPEZ ZARAGOZA</v>
          </cell>
        </row>
        <row r="1672">
          <cell r="A1672">
            <v>6412</v>
          </cell>
          <cell r="B1672" t="str">
            <v>JOSE MARIA GOMEZ LOPEZ</v>
          </cell>
        </row>
        <row r="1673">
          <cell r="A1673">
            <v>40554</v>
          </cell>
          <cell r="B1673" t="str">
            <v>FERNANDO DEL VALLE VILLALOBOS</v>
          </cell>
        </row>
        <row r="1674">
          <cell r="A1674">
            <v>3340</v>
          </cell>
          <cell r="B1674" t="str">
            <v>XABIER SANABRIA CANO</v>
          </cell>
        </row>
        <row r="1675">
          <cell r="A1675">
            <v>7317</v>
          </cell>
          <cell r="B1675" t="str">
            <v>ANTONIO JOSE BAEZA RIVERA</v>
          </cell>
        </row>
        <row r="1676">
          <cell r="A1676">
            <v>40425</v>
          </cell>
          <cell r="B1676" t="str">
            <v>JOSE MANUEL ALVAREZ ROMERO</v>
          </cell>
        </row>
        <row r="1677">
          <cell r="A1677">
            <v>53615</v>
          </cell>
          <cell r="B1677" t="str">
            <v>PAULA BENITEZ RUIZ DEL POZO</v>
          </cell>
        </row>
        <row r="1678">
          <cell r="A1678">
            <v>1465</v>
          </cell>
          <cell r="B1678" t="str">
            <v>JORGE PEREZ CASTELL</v>
          </cell>
        </row>
        <row r="1679">
          <cell r="A1679">
            <v>27912</v>
          </cell>
          <cell r="B1679" t="str">
            <v>Varios 61 Grupo 9 K3</v>
          </cell>
        </row>
        <row r="1680">
          <cell r="A1680">
            <v>54066</v>
          </cell>
          <cell r="B1680" t="str">
            <v>ALBERTO VALERO GUERRERO</v>
          </cell>
        </row>
        <row r="1681">
          <cell r="A1681">
            <v>54041</v>
          </cell>
          <cell r="B1681" t="str">
            <v>VICTOR LUCENA JIMENEZ</v>
          </cell>
        </row>
        <row r="1682">
          <cell r="A1682">
            <v>15025</v>
          </cell>
          <cell r="B1682" t="str">
            <v>Varios DRV Reg 61</v>
          </cell>
        </row>
        <row r="1683">
          <cell r="A1683">
            <v>15057</v>
          </cell>
          <cell r="B1683" t="str">
            <v>Varios DRV Reg 61 K3</v>
          </cell>
        </row>
        <row r="1684">
          <cell r="A1684">
            <v>54097</v>
          </cell>
          <cell r="B1684" t="str">
            <v>THEO ODEANT</v>
          </cell>
        </row>
        <row r="1685">
          <cell r="A1685">
            <v>54104</v>
          </cell>
          <cell r="B1685" t="str">
            <v>JAVIER RODRIGUEZ BENITEZ</v>
          </cell>
        </row>
        <row r="1686">
          <cell r="A1686">
            <v>664</v>
          </cell>
          <cell r="B1686" t="str">
            <v>JUAN CARLOS DIAZ COLON</v>
          </cell>
        </row>
        <row r="1687">
          <cell r="A1687">
            <v>11368</v>
          </cell>
          <cell r="B1687" t="str">
            <v>RAUL FERNANDEZ MORON</v>
          </cell>
        </row>
        <row r="1688">
          <cell r="A1688">
            <v>52839</v>
          </cell>
          <cell r="B1688" t="str">
            <v>ALEJANDRO GARCIA PEREZ</v>
          </cell>
        </row>
        <row r="1689">
          <cell r="A1689">
            <v>53189</v>
          </cell>
          <cell r="B1689" t="str">
            <v>IVAN DAVID CRUZ GOMEZ</v>
          </cell>
        </row>
        <row r="1690">
          <cell r="A1690">
            <v>53681</v>
          </cell>
          <cell r="B1690" t="str">
            <v>SALVADOR GARRIDO SANCHEZ</v>
          </cell>
        </row>
        <row r="1691">
          <cell r="A1691">
            <v>42252</v>
          </cell>
          <cell r="B1691" t="str">
            <v>MANUEL RUBEN VILLEN SAEZ</v>
          </cell>
        </row>
        <row r="1692">
          <cell r="A1692">
            <v>52034</v>
          </cell>
          <cell r="B1692" t="str">
            <v>SERGIO ARRABAL ESTEVEZ</v>
          </cell>
        </row>
        <row r="1693">
          <cell r="A1693">
            <v>52382</v>
          </cell>
          <cell r="B1693" t="str">
            <v>VICTOR SALAS GARCIA</v>
          </cell>
        </row>
        <row r="1694">
          <cell r="A1694">
            <v>136</v>
          </cell>
          <cell r="B1694" t="str">
            <v>JUAN MEDINA LOPEZ</v>
          </cell>
        </row>
        <row r="1695">
          <cell r="A1695">
            <v>4322</v>
          </cell>
          <cell r="B1695" t="str">
            <v>ALFONSO ROA CANO</v>
          </cell>
        </row>
        <row r="1696">
          <cell r="A1696">
            <v>4393</v>
          </cell>
          <cell r="B1696" t="str">
            <v>MANUEL ROA CANO</v>
          </cell>
        </row>
        <row r="1697">
          <cell r="A1697">
            <v>40421</v>
          </cell>
          <cell r="B1697" t="str">
            <v>ANTONIO MANUEL FERNANDEZ ARANDA</v>
          </cell>
        </row>
        <row r="1698">
          <cell r="A1698">
            <v>42452</v>
          </cell>
          <cell r="B1698" t="str">
            <v>ANTONIO AGUILAR GARRIDO</v>
          </cell>
        </row>
        <row r="1699">
          <cell r="A1699">
            <v>53110</v>
          </cell>
          <cell r="B1699" t="str">
            <v>ANTONIO JUAN NAVARRETE URRUTIA</v>
          </cell>
        </row>
        <row r="1700">
          <cell r="A1700">
            <v>40605</v>
          </cell>
          <cell r="B1700" t="str">
            <v>Varios 62 Grupo 1</v>
          </cell>
        </row>
        <row r="1701">
          <cell r="A1701">
            <v>5379</v>
          </cell>
          <cell r="B1701" t="str">
            <v>ANTONIO MARTINEZ RODENAS</v>
          </cell>
        </row>
        <row r="1702">
          <cell r="A1702">
            <v>10081</v>
          </cell>
          <cell r="B1702" t="str">
            <v>DANIEL PEDREIRA GOMEZ</v>
          </cell>
        </row>
        <row r="1703">
          <cell r="A1703">
            <v>58468</v>
          </cell>
          <cell r="B1703" t="str">
            <v>JOSE MANUEL GARCIA RUIZ</v>
          </cell>
        </row>
        <row r="1704">
          <cell r="A1704">
            <v>10180</v>
          </cell>
          <cell r="B1704" t="str">
            <v>JOSE MANUEL CRUZ ROMAN</v>
          </cell>
        </row>
        <row r="1705">
          <cell r="A1705">
            <v>42467</v>
          </cell>
          <cell r="B1705" t="str">
            <v>JOSE LUIS LINARES MUROS</v>
          </cell>
        </row>
        <row r="1706">
          <cell r="A1706">
            <v>5355</v>
          </cell>
          <cell r="B1706" t="str">
            <v>JUAN CARLOS PRADOS MARTINEZ</v>
          </cell>
        </row>
        <row r="1707">
          <cell r="A1707">
            <v>5124</v>
          </cell>
          <cell r="B1707" t="str">
            <v>FRANCISCO BUENO PORTILLO</v>
          </cell>
        </row>
        <row r="1708">
          <cell r="A1708">
            <v>5188</v>
          </cell>
          <cell r="B1708" t="str">
            <v>MIGUEL ANGEL PRADOS MARTINEZ</v>
          </cell>
        </row>
        <row r="1709">
          <cell r="A1709">
            <v>42394</v>
          </cell>
          <cell r="B1709" t="str">
            <v>ESTEBAN ALMAZAN MARTINEZ</v>
          </cell>
        </row>
        <row r="1710">
          <cell r="A1710">
            <v>87</v>
          </cell>
          <cell r="B1710" t="str">
            <v>JUAN CARLOS MARTINEZ HUERTAS</v>
          </cell>
        </row>
        <row r="1711">
          <cell r="A1711">
            <v>10489</v>
          </cell>
          <cell r="B1711" t="str">
            <v>ALFONSO JAVIER GARCIA MUÑOZ</v>
          </cell>
        </row>
        <row r="1712">
          <cell r="A1712">
            <v>50255</v>
          </cell>
          <cell r="B1712" t="str">
            <v>BEATRIZ ALFARO LOPEZ</v>
          </cell>
        </row>
        <row r="1713">
          <cell r="A1713">
            <v>52531</v>
          </cell>
          <cell r="B1713" t="str">
            <v>FATIMA AZUCENA MORENO ESPADA</v>
          </cell>
        </row>
        <row r="1714">
          <cell r="A1714">
            <v>55041</v>
          </cell>
          <cell r="B1714" t="str">
            <v>PEDRO MARTINEZ AMOROS</v>
          </cell>
        </row>
        <row r="1715">
          <cell r="A1715">
            <v>58090</v>
          </cell>
          <cell r="B1715" t="str">
            <v>Varios 62 Grupo 10 K3</v>
          </cell>
        </row>
        <row r="1716">
          <cell r="A1716">
            <v>54034</v>
          </cell>
          <cell r="B1716" t="str">
            <v>ANA LUISA JEREZ SUITA</v>
          </cell>
        </row>
        <row r="1717">
          <cell r="A1717">
            <v>1581</v>
          </cell>
          <cell r="B1717" t="str">
            <v>JUAN MANUEL CELDRAN HERNANDEZ</v>
          </cell>
        </row>
        <row r="1718">
          <cell r="A1718">
            <v>1694</v>
          </cell>
          <cell r="B1718" t="str">
            <v>JUAN VILAR PARRA</v>
          </cell>
        </row>
        <row r="1719">
          <cell r="A1719">
            <v>5077</v>
          </cell>
          <cell r="B1719" t="str">
            <v>CARLOS ANTONIO FERNANDEZ ALCON</v>
          </cell>
        </row>
        <row r="1720">
          <cell r="A1720">
            <v>5984</v>
          </cell>
          <cell r="B1720" t="str">
            <v>RAMON SALVADOR NICOLAS GRACIA</v>
          </cell>
        </row>
        <row r="1721">
          <cell r="A1721">
            <v>7950</v>
          </cell>
          <cell r="B1721" t="str">
            <v>ANA BELEN PERONA MOMPEAN</v>
          </cell>
        </row>
        <row r="1722">
          <cell r="A1722">
            <v>51010</v>
          </cell>
          <cell r="B1722" t="str">
            <v>ANA MARIA FERNANDEZ FERNANDEZ</v>
          </cell>
        </row>
        <row r="1723">
          <cell r="A1723">
            <v>53450</v>
          </cell>
          <cell r="B1723" t="str">
            <v>JESUS RAMIREZ RAMIREZ</v>
          </cell>
        </row>
        <row r="1724">
          <cell r="A1724">
            <v>53486</v>
          </cell>
          <cell r="B1724" t="str">
            <v>JOSE ALBERTO PEREZ NAVARRO</v>
          </cell>
        </row>
        <row r="1725">
          <cell r="A1725">
            <v>51</v>
          </cell>
          <cell r="B1725" t="str">
            <v>Varios 62 Grupo 11</v>
          </cell>
        </row>
        <row r="1726">
          <cell r="A1726">
            <v>1592</v>
          </cell>
          <cell r="B1726" t="str">
            <v>PEDRO ANTONIO SANCHEZ HERNANDEZ</v>
          </cell>
        </row>
        <row r="1727">
          <cell r="A1727">
            <v>9453</v>
          </cell>
          <cell r="B1727" t="str">
            <v>JUAN GARCIA BALLESTEROS</v>
          </cell>
        </row>
        <row r="1728">
          <cell r="A1728">
            <v>53053</v>
          </cell>
          <cell r="B1728" t="str">
            <v>SERGIO MARTINEZ GARCIA</v>
          </cell>
        </row>
        <row r="1729">
          <cell r="A1729">
            <v>53443</v>
          </cell>
          <cell r="B1729" t="str">
            <v>JOSE IVAN MARTINEZ MARTINEZ</v>
          </cell>
        </row>
        <row r="1730">
          <cell r="A1730">
            <v>53649</v>
          </cell>
          <cell r="B1730" t="str">
            <v>PABLO MONTEAGUDO VIANA</v>
          </cell>
        </row>
        <row r="1731">
          <cell r="A1731">
            <v>6622</v>
          </cell>
          <cell r="B1731" t="str">
            <v>FRANCISCO JOSE NUÑEZ SANCHEZ</v>
          </cell>
        </row>
        <row r="1732">
          <cell r="A1732">
            <v>52929</v>
          </cell>
          <cell r="B1732" t="str">
            <v>JUAN DIEGO GUIRADO MARTINEZ</v>
          </cell>
        </row>
        <row r="1733">
          <cell r="A1733">
            <v>53764</v>
          </cell>
          <cell r="B1733" t="str">
            <v>JOSE FERNANDEZ GARCIA</v>
          </cell>
        </row>
        <row r="1734">
          <cell r="A1734">
            <v>53896</v>
          </cell>
          <cell r="B1734" t="str">
            <v>PABLO GARCIA RODRIGUEZ</v>
          </cell>
        </row>
        <row r="1735">
          <cell r="A1735">
            <v>53977</v>
          </cell>
          <cell r="B1735" t="str">
            <v>ISIDRO ROS JULIA</v>
          </cell>
        </row>
        <row r="1736">
          <cell r="A1736">
            <v>15094</v>
          </cell>
          <cell r="B1736" t="str">
            <v>Varios 62 Grupo 12</v>
          </cell>
        </row>
        <row r="1737">
          <cell r="A1737">
            <v>5217</v>
          </cell>
          <cell r="B1737" t="str">
            <v>JOSE LUIS ORTEGA FERNANDEZ</v>
          </cell>
        </row>
        <row r="1738">
          <cell r="A1738">
            <v>11322</v>
          </cell>
          <cell r="B1738" t="str">
            <v>HECTOR ALBERTO FERNANDEZ RUESTA</v>
          </cell>
        </row>
        <row r="1739">
          <cell r="A1739">
            <v>11373</v>
          </cell>
          <cell r="B1739" t="str">
            <v>BERNARDO FERNANDEZ RODRIGUEZ</v>
          </cell>
        </row>
        <row r="1740">
          <cell r="A1740">
            <v>25088</v>
          </cell>
          <cell r="B1740" t="str">
            <v>ANDRES CONDE CAMPAÑA</v>
          </cell>
        </row>
        <row r="1741">
          <cell r="A1741">
            <v>5337</v>
          </cell>
          <cell r="B1741" t="str">
            <v>MARIANO DEL RIO MONTOSA</v>
          </cell>
        </row>
        <row r="1742">
          <cell r="A1742">
            <v>5650</v>
          </cell>
          <cell r="B1742" t="str">
            <v>FRANCISCO MOLINA MOLINA</v>
          </cell>
        </row>
        <row r="1743">
          <cell r="A1743">
            <v>52991</v>
          </cell>
          <cell r="B1743" t="str">
            <v>ACISCLO HERNANDEZ LORCA</v>
          </cell>
        </row>
        <row r="1744">
          <cell r="A1744">
            <v>53880</v>
          </cell>
          <cell r="B1744" t="str">
            <v>RAFAEL ALBERTO NOGUERAS OLIVER</v>
          </cell>
        </row>
        <row r="1745">
          <cell r="A1745">
            <v>637</v>
          </cell>
          <cell r="B1745" t="str">
            <v>PABLO RUBIALES GARCIA DEL</v>
          </cell>
        </row>
        <row r="1746">
          <cell r="A1746">
            <v>52896</v>
          </cell>
          <cell r="B1746" t="str">
            <v>RUBEN CALLE PARRAS</v>
          </cell>
        </row>
        <row r="1747">
          <cell r="A1747">
            <v>53793</v>
          </cell>
          <cell r="B1747" t="str">
            <v>JAVIER GARCIA CUADROS</v>
          </cell>
        </row>
        <row r="1748">
          <cell r="A1748">
            <v>59999</v>
          </cell>
          <cell r="B1748" t="str">
            <v>Varios 62 Grupo 13 K2</v>
          </cell>
        </row>
        <row r="1749">
          <cell r="A1749">
            <v>6120</v>
          </cell>
          <cell r="B1749" t="str">
            <v>JUAN MIGUEL RUEDA ATENCIA</v>
          </cell>
        </row>
        <row r="1750">
          <cell r="A1750">
            <v>52010</v>
          </cell>
          <cell r="B1750" t="str">
            <v>ALBERTO VALIENTE MARTINEZ-GO</v>
          </cell>
        </row>
        <row r="1751">
          <cell r="A1751">
            <v>54035</v>
          </cell>
          <cell r="B1751" t="str">
            <v>TAMARA MARIA BLESA HERNANDEZ</v>
          </cell>
        </row>
        <row r="1752">
          <cell r="A1752">
            <v>6310</v>
          </cell>
          <cell r="B1752" t="str">
            <v>FRANCISCO HENAREJOS GUIRAO</v>
          </cell>
        </row>
        <row r="1753">
          <cell r="A1753">
            <v>586</v>
          </cell>
          <cell r="B1753" t="str">
            <v>JOSE MARIA GARCIA OLMOS</v>
          </cell>
        </row>
        <row r="1754">
          <cell r="A1754">
            <v>2580</v>
          </cell>
          <cell r="B1754" t="str">
            <v>ANTONIO MARTINEZ DIAZ</v>
          </cell>
        </row>
        <row r="1755">
          <cell r="A1755">
            <v>6302</v>
          </cell>
          <cell r="B1755" t="str">
            <v>ANGEL ORENES MARTINEZ</v>
          </cell>
        </row>
        <row r="1756">
          <cell r="A1756">
            <v>52653</v>
          </cell>
          <cell r="B1756" t="str">
            <v>JORGE TRELIS GARCIA</v>
          </cell>
        </row>
        <row r="1757">
          <cell r="A1757">
            <v>53059</v>
          </cell>
          <cell r="B1757" t="str">
            <v>DAVID FRANCISCO ALEGRIA MELERO</v>
          </cell>
        </row>
        <row r="1758">
          <cell r="A1758">
            <v>53867</v>
          </cell>
          <cell r="B1758" t="str">
            <v>JOSE IBAÑEZ CARMONA</v>
          </cell>
        </row>
        <row r="1759">
          <cell r="A1759">
            <v>53868</v>
          </cell>
          <cell r="B1759" t="str">
            <v>DANIEL RODRIGUEZ LUNA</v>
          </cell>
        </row>
        <row r="1760">
          <cell r="A1760">
            <v>15110</v>
          </cell>
          <cell r="B1760" t="str">
            <v>Varios 62 Grupo 14</v>
          </cell>
        </row>
        <row r="1761">
          <cell r="A1761">
            <v>785</v>
          </cell>
          <cell r="B1761" t="str">
            <v>ANTONIO MARTINEZ GARCIA</v>
          </cell>
        </row>
        <row r="1762">
          <cell r="A1762">
            <v>3169</v>
          </cell>
          <cell r="B1762" t="str">
            <v>VICENTE CIFUENTES PEREZ</v>
          </cell>
        </row>
        <row r="1763">
          <cell r="A1763">
            <v>3184</v>
          </cell>
          <cell r="B1763" t="str">
            <v>ANGEL JESUS VILLANUEVA VELIZ</v>
          </cell>
        </row>
        <row r="1764">
          <cell r="A1764">
            <v>7944</v>
          </cell>
          <cell r="B1764" t="str">
            <v>JOSE JAVIER GABALDON GARCIA</v>
          </cell>
        </row>
        <row r="1765">
          <cell r="A1765">
            <v>583</v>
          </cell>
          <cell r="B1765" t="str">
            <v>ISIDRO RAFAEL EUGENIO GOMIS</v>
          </cell>
        </row>
        <row r="1766">
          <cell r="A1766">
            <v>593</v>
          </cell>
          <cell r="B1766" t="str">
            <v>JOSE ANGEL DIAZ SANCHEZ</v>
          </cell>
        </row>
        <row r="1767">
          <cell r="A1767">
            <v>601</v>
          </cell>
          <cell r="B1767" t="str">
            <v>JOSE MANUEL MARTINEZ CONESA</v>
          </cell>
        </row>
        <row r="1768">
          <cell r="A1768">
            <v>1580</v>
          </cell>
          <cell r="B1768" t="str">
            <v>GUILLERMO CAMPOY LOPEZ</v>
          </cell>
        </row>
        <row r="1769">
          <cell r="A1769">
            <v>1623</v>
          </cell>
          <cell r="B1769" t="str">
            <v>JUAN JOSE LOPEZ MARTINEZ</v>
          </cell>
        </row>
        <row r="1770">
          <cell r="A1770">
            <v>7331</v>
          </cell>
          <cell r="B1770" t="str">
            <v>JESUS JAVIER ALMELA GARCIA</v>
          </cell>
        </row>
        <row r="1771">
          <cell r="A1771">
            <v>9409</v>
          </cell>
          <cell r="B1771" t="str">
            <v>JOAQUIN CAMPOY LOPEZ</v>
          </cell>
        </row>
        <row r="1772">
          <cell r="A1772">
            <v>30503</v>
          </cell>
          <cell r="B1772" t="str">
            <v>ISMAEL NICOLAS TRAVEL</v>
          </cell>
        </row>
        <row r="1773">
          <cell r="A1773">
            <v>52243</v>
          </cell>
          <cell r="B1773" t="str">
            <v>JOEL RIVES NAVARRETE</v>
          </cell>
        </row>
        <row r="1774">
          <cell r="A1774">
            <v>53050</v>
          </cell>
          <cell r="B1774" t="str">
            <v>JOSE LUIS GARCIA MOROTE</v>
          </cell>
        </row>
        <row r="1775">
          <cell r="A1775">
            <v>53276</v>
          </cell>
          <cell r="B1775" t="str">
            <v>PEDRO LOPEZ LOPEZ</v>
          </cell>
        </row>
        <row r="1776">
          <cell r="A1776">
            <v>53767</v>
          </cell>
          <cell r="B1776" t="str">
            <v>VALENTIN ALVAREZ MARTINEZ</v>
          </cell>
        </row>
        <row r="1777">
          <cell r="A1777">
            <v>2998</v>
          </cell>
          <cell r="B1777" t="str">
            <v>Varios 62 Grupo 2</v>
          </cell>
        </row>
        <row r="1778">
          <cell r="A1778">
            <v>7766</v>
          </cell>
          <cell r="B1778" t="str">
            <v>ANTONIO MIGUEL GABALDON GARCIA</v>
          </cell>
        </row>
        <row r="1779">
          <cell r="A1779">
            <v>9470</v>
          </cell>
          <cell r="B1779" t="str">
            <v>FRANCISCO RUIZ LAO</v>
          </cell>
        </row>
        <row r="1780">
          <cell r="A1780">
            <v>53614</v>
          </cell>
          <cell r="B1780" t="str">
            <v>EDUARDO MIGUEL GONZALEZ-AURIOLES ROMANO</v>
          </cell>
        </row>
        <row r="1781">
          <cell r="A1781">
            <v>11493</v>
          </cell>
          <cell r="B1781" t="str">
            <v>JOSE MANUEL CABALLERO PEREZ</v>
          </cell>
        </row>
        <row r="1782">
          <cell r="A1782">
            <v>5558</v>
          </cell>
          <cell r="B1782" t="str">
            <v>ANTONIO GOMEZ GRANADOS</v>
          </cell>
        </row>
        <row r="1783">
          <cell r="A1783">
            <v>7187</v>
          </cell>
          <cell r="B1783" t="str">
            <v>SERGIO DAVID FERNANDEZ AVILA</v>
          </cell>
        </row>
        <row r="1784">
          <cell r="A1784">
            <v>52878</v>
          </cell>
          <cell r="B1784" t="str">
            <v>JAIME VILCHEZ FERNANDEZ</v>
          </cell>
        </row>
        <row r="1785">
          <cell r="A1785">
            <v>54046</v>
          </cell>
          <cell r="B1785" t="str">
            <v>ELENA VILLA GONZALEZ</v>
          </cell>
        </row>
        <row r="1786">
          <cell r="A1786">
            <v>1724</v>
          </cell>
          <cell r="B1786" t="str">
            <v>ANTONIO MEDINA LOPEZ</v>
          </cell>
        </row>
        <row r="1787">
          <cell r="A1787">
            <v>52921</v>
          </cell>
          <cell r="B1787" t="str">
            <v>MAXIMO MANUEL SERRANO IZQUIERDO</v>
          </cell>
        </row>
        <row r="1788">
          <cell r="A1788">
            <v>3700</v>
          </cell>
          <cell r="B1788" t="str">
            <v>RUBEN GARCIA RUBIO</v>
          </cell>
        </row>
        <row r="1789">
          <cell r="A1789">
            <v>7324</v>
          </cell>
          <cell r="B1789" t="str">
            <v>SERGIO FANTES CAMARENA</v>
          </cell>
        </row>
        <row r="1790">
          <cell r="A1790">
            <v>7830</v>
          </cell>
          <cell r="B1790" t="str">
            <v>JOSE LUIS SUSARTE BLASCO</v>
          </cell>
        </row>
        <row r="1791">
          <cell r="A1791">
            <v>11601</v>
          </cell>
          <cell r="B1791" t="str">
            <v>Varios 62 Grupo 3</v>
          </cell>
        </row>
        <row r="1792">
          <cell r="A1792">
            <v>621</v>
          </cell>
          <cell r="B1792" t="str">
            <v>JUAN CARLOS RODRIGUEZ GARCIA</v>
          </cell>
        </row>
        <row r="1793">
          <cell r="A1793">
            <v>6224</v>
          </cell>
          <cell r="B1793" t="str">
            <v>ARIEL FERNANDO ALFONSO FERNANDEZ</v>
          </cell>
        </row>
        <row r="1794">
          <cell r="A1794">
            <v>53676</v>
          </cell>
          <cell r="B1794" t="str">
            <v>VICTOR RODRIGUEZ GOMEZ</v>
          </cell>
        </row>
        <row r="1795">
          <cell r="A1795">
            <v>53961</v>
          </cell>
          <cell r="B1795" t="str">
            <v>CONCEPCION RAMOS ANDREHUELA</v>
          </cell>
        </row>
        <row r="1796">
          <cell r="A1796">
            <v>6379</v>
          </cell>
          <cell r="B1796" t="str">
            <v>ANTONIO ALFONSO NAJERA PADILLA</v>
          </cell>
        </row>
        <row r="1797">
          <cell r="A1797">
            <v>19215</v>
          </cell>
          <cell r="B1797" t="str">
            <v>MANUEL LOPEZ GONZALEZ</v>
          </cell>
        </row>
        <row r="1798">
          <cell r="A1798">
            <v>52007</v>
          </cell>
          <cell r="B1798" t="str">
            <v>DAVID VILLALBA HUESO</v>
          </cell>
        </row>
        <row r="1799">
          <cell r="A1799">
            <v>53131</v>
          </cell>
          <cell r="B1799" t="str">
            <v>LAURA CARRILLO RISCO</v>
          </cell>
        </row>
        <row r="1800">
          <cell r="A1800">
            <v>6965</v>
          </cell>
          <cell r="B1800" t="str">
            <v>JAVIER LORITE BARRIONUEVO</v>
          </cell>
        </row>
        <row r="1801">
          <cell r="A1801">
            <v>6134</v>
          </cell>
          <cell r="B1801" t="str">
            <v>JUAN CARLOS PAMOS UREÑA</v>
          </cell>
        </row>
        <row r="1802">
          <cell r="A1802">
            <v>6246</v>
          </cell>
          <cell r="B1802" t="str">
            <v>MANUEL MARIN GARCIA</v>
          </cell>
        </row>
        <row r="1803">
          <cell r="A1803">
            <v>10277</v>
          </cell>
          <cell r="B1803" t="str">
            <v>MANUEL PEREZ CALAHORRO</v>
          </cell>
        </row>
        <row r="1804">
          <cell r="A1804">
            <v>52733</v>
          </cell>
          <cell r="B1804" t="str">
            <v>IVAN ARAGON ALCALA</v>
          </cell>
        </row>
        <row r="1805">
          <cell r="A1805">
            <v>52959</v>
          </cell>
          <cell r="B1805" t="str">
            <v>JUAN JOSE PADILLA LINARES</v>
          </cell>
        </row>
        <row r="1806">
          <cell r="A1806">
            <v>6249</v>
          </cell>
          <cell r="B1806" t="str">
            <v>Varios 62 Grupo 4</v>
          </cell>
        </row>
        <row r="1807">
          <cell r="A1807">
            <v>623</v>
          </cell>
          <cell r="B1807" t="str">
            <v>JOSE POMEDIO JIMENEZ</v>
          </cell>
        </row>
        <row r="1808">
          <cell r="A1808">
            <v>2506</v>
          </cell>
          <cell r="B1808" t="str">
            <v>JUAN MARTINEZ PEREGRIN</v>
          </cell>
        </row>
        <row r="1809">
          <cell r="A1809">
            <v>5753</v>
          </cell>
          <cell r="B1809" t="str">
            <v>FRANCISCO ANTONIO VELA CAPARROS</v>
          </cell>
        </row>
        <row r="1810">
          <cell r="A1810">
            <v>42341</v>
          </cell>
          <cell r="B1810" t="str">
            <v>DAVID MAZO CASTELLANO</v>
          </cell>
        </row>
        <row r="1811">
          <cell r="A1811">
            <v>2804</v>
          </cell>
          <cell r="B1811" t="str">
            <v>NOEL CALABRIA GARCIA</v>
          </cell>
        </row>
        <row r="1812">
          <cell r="A1812">
            <v>52381</v>
          </cell>
          <cell r="B1812" t="str">
            <v>JOSE MANUEL ARROYO BOLIVAR</v>
          </cell>
        </row>
        <row r="1813">
          <cell r="A1813">
            <v>53613</v>
          </cell>
          <cell r="B1813" t="str">
            <v>ANDREA ESPIGARES LOPEZ</v>
          </cell>
        </row>
        <row r="1814">
          <cell r="A1814">
            <v>54045</v>
          </cell>
          <cell r="B1814" t="str">
            <v>IGNACIO TORRES CORRAL</v>
          </cell>
        </row>
        <row r="1815">
          <cell r="A1815">
            <v>2353</v>
          </cell>
          <cell r="B1815" t="str">
            <v>COSME BUENO MARTINEZ</v>
          </cell>
        </row>
        <row r="1816">
          <cell r="A1816">
            <v>52730</v>
          </cell>
          <cell r="B1816" t="str">
            <v>RUBEN BLANCO CALABRIA</v>
          </cell>
        </row>
        <row r="1817">
          <cell r="A1817">
            <v>53796</v>
          </cell>
          <cell r="B1817" t="str">
            <v>JAVIER LOPEZ ROMERO</v>
          </cell>
        </row>
        <row r="1818">
          <cell r="A1818">
            <v>2405</v>
          </cell>
          <cell r="B1818" t="str">
            <v>Varios 62 Grupo 5</v>
          </cell>
        </row>
        <row r="1819">
          <cell r="A1819">
            <v>52011</v>
          </cell>
          <cell r="B1819" t="str">
            <v>SHEILA GARCIA SANCHEZ</v>
          </cell>
        </row>
        <row r="1820">
          <cell r="A1820">
            <v>6404</v>
          </cell>
          <cell r="B1820" t="str">
            <v>FRANCISCO JAVIER LOPEZ RUEDA</v>
          </cell>
        </row>
        <row r="1821">
          <cell r="A1821">
            <v>7770</v>
          </cell>
          <cell r="B1821" t="str">
            <v>SERAFIN MARTINEZ EXPOSITO</v>
          </cell>
        </row>
        <row r="1822">
          <cell r="A1822">
            <v>6403</v>
          </cell>
          <cell r="B1822" t="str">
            <v>JUAN CARLOS GARCIA JIMENEZ</v>
          </cell>
        </row>
        <row r="1823">
          <cell r="A1823">
            <v>40543</v>
          </cell>
          <cell r="B1823" t="str">
            <v>VICTOR MANUEL LOPEZ PRIEGO</v>
          </cell>
        </row>
        <row r="1824">
          <cell r="A1824">
            <v>53011</v>
          </cell>
          <cell r="B1824" t="str">
            <v>ANTONIO MUÑOZ MORALES</v>
          </cell>
        </row>
        <row r="1825">
          <cell r="A1825">
            <v>7361</v>
          </cell>
          <cell r="B1825" t="str">
            <v>JUAN CARLOS MARTINEZ ABOLAFIA</v>
          </cell>
        </row>
        <row r="1826">
          <cell r="A1826">
            <v>11443</v>
          </cell>
          <cell r="B1826" t="str">
            <v>JOSUE GALLARDO VILLAR</v>
          </cell>
        </row>
        <row r="1827">
          <cell r="A1827">
            <v>4874</v>
          </cell>
          <cell r="B1827" t="str">
            <v>SALVADOR BERNAL LOZANO</v>
          </cell>
        </row>
        <row r="1828">
          <cell r="A1828">
            <v>7536</v>
          </cell>
          <cell r="B1828" t="str">
            <v>SALVADOR ABENZA GARCIA</v>
          </cell>
        </row>
        <row r="1829">
          <cell r="A1829">
            <v>19063</v>
          </cell>
          <cell r="B1829" t="str">
            <v>FRANCISCO JAVIER VERA RUBIO</v>
          </cell>
        </row>
        <row r="1830">
          <cell r="A1830">
            <v>630</v>
          </cell>
          <cell r="B1830" t="str">
            <v>JOSE ANTONIO GARCIA JIMENEZ</v>
          </cell>
        </row>
        <row r="1831">
          <cell r="A1831">
            <v>27308</v>
          </cell>
          <cell r="B1831" t="str">
            <v>Varios 62 Grupo 6 K3</v>
          </cell>
        </row>
        <row r="1832">
          <cell r="A1832">
            <v>4566</v>
          </cell>
          <cell r="B1832" t="str">
            <v>JOSE SANCHEZ SORIANO</v>
          </cell>
        </row>
        <row r="1833">
          <cell r="A1833">
            <v>4969</v>
          </cell>
          <cell r="B1833" t="str">
            <v>FRANCISCO JOSE MARTINEZ GARCIA</v>
          </cell>
        </row>
        <row r="1834">
          <cell r="A1834">
            <v>11337</v>
          </cell>
          <cell r="B1834" t="str">
            <v>MANUEL DELGADO RUBIO</v>
          </cell>
        </row>
        <row r="1835">
          <cell r="A1835">
            <v>11620</v>
          </cell>
          <cell r="B1835" t="str">
            <v>JUAN JOSE PRIETO ROMERO</v>
          </cell>
        </row>
        <row r="1836">
          <cell r="A1836">
            <v>4220</v>
          </cell>
          <cell r="B1836" t="str">
            <v>ANTONIO ORTIZ HERNANDEZ</v>
          </cell>
        </row>
        <row r="1837">
          <cell r="A1837">
            <v>3852</v>
          </cell>
          <cell r="B1837" t="str">
            <v>FRANCISCO VICENTE ROCAMORA</v>
          </cell>
        </row>
        <row r="1838">
          <cell r="A1838">
            <v>42211</v>
          </cell>
          <cell r="B1838" t="str">
            <v>JOSE VICENTE ALARCON</v>
          </cell>
        </row>
        <row r="1839">
          <cell r="A1839">
            <v>52244</v>
          </cell>
          <cell r="B1839" t="str">
            <v>JESUS VICENTE ALARCON</v>
          </cell>
        </row>
        <row r="1840">
          <cell r="A1840">
            <v>52532</v>
          </cell>
          <cell r="B1840" t="str">
            <v>JOSE JAVIER PAGAN OLIVARES</v>
          </cell>
        </row>
        <row r="1841">
          <cell r="A1841">
            <v>53487</v>
          </cell>
          <cell r="B1841" t="str">
            <v>SERGIO LÓPEZ MANZANARES</v>
          </cell>
        </row>
        <row r="1842">
          <cell r="A1842">
            <v>53738</v>
          </cell>
          <cell r="B1842" t="str">
            <v>JUAN JOSE SANTIAGO PEREZ</v>
          </cell>
        </row>
        <row r="1843">
          <cell r="A1843">
            <v>53892</v>
          </cell>
          <cell r="B1843" t="str">
            <v>AGUSTIN BELDA GARCIA</v>
          </cell>
        </row>
        <row r="1844">
          <cell r="A1844">
            <v>11683</v>
          </cell>
          <cell r="B1844" t="str">
            <v>Varios 62 Grupo 7</v>
          </cell>
        </row>
        <row r="1845">
          <cell r="A1845">
            <v>1456</v>
          </cell>
          <cell r="B1845" t="str">
            <v>TOMAS JOSE PASTOR MARTINEZ</v>
          </cell>
        </row>
        <row r="1846">
          <cell r="A1846">
            <v>3778</v>
          </cell>
          <cell r="B1846" t="str">
            <v>JOSE MIGUEL CATALICIO ORTUÑO</v>
          </cell>
        </row>
        <row r="1847">
          <cell r="A1847">
            <v>52329</v>
          </cell>
          <cell r="B1847" t="str">
            <v>ANGEL MANUEL MARTINEZ GALLARDO</v>
          </cell>
        </row>
        <row r="1848">
          <cell r="A1848">
            <v>53960</v>
          </cell>
          <cell r="B1848" t="str">
            <v>JUAN DAMIAN VEGA MARTINEZ</v>
          </cell>
        </row>
        <row r="1849">
          <cell r="A1849">
            <v>616</v>
          </cell>
          <cell r="B1849" t="str">
            <v>PEDRO LUIS GARCIA MOLINA</v>
          </cell>
        </row>
        <row r="1850">
          <cell r="A1850">
            <v>3942</v>
          </cell>
          <cell r="B1850" t="str">
            <v>JESUS GARCIA MOLINA</v>
          </cell>
        </row>
        <row r="1851">
          <cell r="A1851">
            <v>52064</v>
          </cell>
          <cell r="B1851" t="str">
            <v>RUT GONZALEZ FLORES</v>
          </cell>
        </row>
        <row r="1852">
          <cell r="A1852">
            <v>52507</v>
          </cell>
          <cell r="B1852" t="str">
            <v>CHRISTIAN ENRIQUE ROCA RUIZ</v>
          </cell>
        </row>
        <row r="1853">
          <cell r="A1853">
            <v>53797</v>
          </cell>
          <cell r="B1853" t="str">
            <v>PASCUAL PEREZ ROBLEDILLO</v>
          </cell>
        </row>
        <row r="1854">
          <cell r="A1854">
            <v>134</v>
          </cell>
          <cell r="B1854" t="str">
            <v>ANDRES PRADOS MARTINEZ</v>
          </cell>
        </row>
        <row r="1855">
          <cell r="A1855">
            <v>30291</v>
          </cell>
          <cell r="B1855" t="str">
            <v>ANTONIO LUIS SANCHEZ LINARES</v>
          </cell>
        </row>
        <row r="1856">
          <cell r="A1856">
            <v>30500</v>
          </cell>
          <cell r="B1856" t="str">
            <v>MANUEL ESPINOSA SARMIENTO</v>
          </cell>
        </row>
        <row r="1857">
          <cell r="A1857">
            <v>12021</v>
          </cell>
          <cell r="B1857" t="str">
            <v>Varios 62 Grupo 8</v>
          </cell>
        </row>
        <row r="1858">
          <cell r="A1858">
            <v>120</v>
          </cell>
          <cell r="B1858" t="str">
            <v>JUAN CARLOS TORREGROSA LOPEZ</v>
          </cell>
        </row>
        <row r="1859">
          <cell r="A1859">
            <v>5106</v>
          </cell>
          <cell r="B1859" t="str">
            <v>ADORACION GAZQUEZ ROSALES</v>
          </cell>
        </row>
        <row r="1860">
          <cell r="A1860">
            <v>5812</v>
          </cell>
          <cell r="B1860" t="str">
            <v>JOSE MANUEL AVALOS RUIZ</v>
          </cell>
        </row>
        <row r="1861">
          <cell r="A1861">
            <v>13147</v>
          </cell>
          <cell r="B1861" t="str">
            <v>JESUS GONZALEZ-ROMAN MOREN</v>
          </cell>
        </row>
        <row r="1862">
          <cell r="A1862">
            <v>4289</v>
          </cell>
          <cell r="B1862" t="str">
            <v>FRANCISCO GARCIA PERTIÑEZ</v>
          </cell>
        </row>
        <row r="1863">
          <cell r="A1863">
            <v>13097</v>
          </cell>
          <cell r="B1863" t="str">
            <v>ANTONIO JESUS MORENO SOLANO</v>
          </cell>
        </row>
        <row r="1864">
          <cell r="A1864">
            <v>42187</v>
          </cell>
          <cell r="B1864" t="str">
            <v>YERAY FERNANDEZ CASTILLO</v>
          </cell>
        </row>
        <row r="1865">
          <cell r="A1865">
            <v>2441</v>
          </cell>
          <cell r="B1865" t="str">
            <v>PABLO LEAL GONZALEZ</v>
          </cell>
        </row>
        <row r="1866">
          <cell r="A1866">
            <v>42448</v>
          </cell>
          <cell r="B1866" t="str">
            <v>RAFAEL ESPINOSA SOLER</v>
          </cell>
        </row>
        <row r="1867">
          <cell r="A1867">
            <v>52731</v>
          </cell>
          <cell r="B1867" t="str">
            <v>DIEGO MOYA MORENO</v>
          </cell>
        </row>
        <row r="1868">
          <cell r="A1868">
            <v>52920</v>
          </cell>
          <cell r="B1868" t="str">
            <v>SEBASTIAN MARTINEZ DE LA TORRE</v>
          </cell>
        </row>
        <row r="1869">
          <cell r="A1869">
            <v>58539</v>
          </cell>
          <cell r="B1869" t="str">
            <v>FRANCISCO JAVIER RODRIGUEZ PADILLA</v>
          </cell>
        </row>
        <row r="1870">
          <cell r="A1870">
            <v>30283</v>
          </cell>
          <cell r="B1870" t="str">
            <v>Varios 62 Grupo 9</v>
          </cell>
        </row>
        <row r="1871">
          <cell r="A1871">
            <v>54044</v>
          </cell>
          <cell r="B1871" t="str">
            <v>OSCAR BARREIRO GARCIA</v>
          </cell>
        </row>
        <row r="1872">
          <cell r="A1872">
            <v>54067</v>
          </cell>
          <cell r="B1872" t="str">
            <v>JOSE ANTONIO GOMEZ CASTELLS</v>
          </cell>
        </row>
        <row r="1873">
          <cell r="A1873">
            <v>54082</v>
          </cell>
          <cell r="B1873" t="str">
            <v>ANGEL DAVID GAMBIN VIDAL</v>
          </cell>
        </row>
        <row r="1874">
          <cell r="A1874">
            <v>15035</v>
          </cell>
          <cell r="B1874" t="str">
            <v>Varios DRV Reg 62</v>
          </cell>
        </row>
        <row r="1875">
          <cell r="A1875">
            <v>15036</v>
          </cell>
          <cell r="B1875" t="str">
            <v>Varios DRV Reg 62 K3</v>
          </cell>
        </row>
        <row r="1876">
          <cell r="A1876">
            <v>585</v>
          </cell>
          <cell r="B1876" t="str">
            <v>JOSE FRANCISCO BALLESTA PEREZ</v>
          </cell>
        </row>
        <row r="1877">
          <cell r="A1877">
            <v>6475</v>
          </cell>
          <cell r="B1877" t="str">
            <v>CARLOS ALBERTO ALFARO PICO</v>
          </cell>
        </row>
        <row r="1878">
          <cell r="A1878">
            <v>41</v>
          </cell>
          <cell r="B1878" t="str">
            <v>JUAN FERRER COSTA</v>
          </cell>
        </row>
        <row r="1879">
          <cell r="A1879">
            <v>5620</v>
          </cell>
          <cell r="B1879" t="str">
            <v>JUAN CARLOS TORRES MARI</v>
          </cell>
        </row>
        <row r="1880">
          <cell r="A1880">
            <v>1180</v>
          </cell>
          <cell r="B1880" t="str">
            <v>CARLOS JAVIER ARROYO PORTALES</v>
          </cell>
        </row>
        <row r="1881">
          <cell r="A1881">
            <v>43</v>
          </cell>
          <cell r="B1881" t="str">
            <v>ANTONIO MIGUEL SERRATO RUIZ</v>
          </cell>
        </row>
        <row r="1882">
          <cell r="A1882">
            <v>80</v>
          </cell>
          <cell r="B1882" t="str">
            <v>EMILIO MOYA BLAZQUEZ</v>
          </cell>
        </row>
        <row r="1883">
          <cell r="A1883">
            <v>1059</v>
          </cell>
          <cell r="B1883" t="str">
            <v>MIGUEL ANGEL CANO GUILLERMO</v>
          </cell>
        </row>
        <row r="1884">
          <cell r="A1884">
            <v>1535</v>
          </cell>
          <cell r="B1884" t="str">
            <v>JAIME SERRA BENNASAR</v>
          </cell>
        </row>
        <row r="1885">
          <cell r="A1885">
            <v>53724</v>
          </cell>
          <cell r="B1885" t="str">
            <v>SALVADOR TEJADA SANS</v>
          </cell>
        </row>
        <row r="1886">
          <cell r="A1886">
            <v>58049</v>
          </cell>
          <cell r="B1886" t="str">
            <v>Varios 63 Grupo 1 K3</v>
          </cell>
        </row>
        <row r="1887">
          <cell r="A1887">
            <v>54141</v>
          </cell>
          <cell r="B1887" t="str">
            <v>ALFARO PICO, CARLOS</v>
          </cell>
        </row>
        <row r="1888">
          <cell r="A1888">
            <v>57942</v>
          </cell>
          <cell r="B1888" t="str">
            <v>Varios 63 Grupo 10</v>
          </cell>
        </row>
        <row r="1889">
          <cell r="A1889">
            <v>3825</v>
          </cell>
          <cell r="B1889" t="str">
            <v>JESUS RIERA CONTRERAS</v>
          </cell>
        </row>
        <row r="1890">
          <cell r="A1890">
            <v>7031</v>
          </cell>
          <cell r="B1890" t="str">
            <v>ANTONIO PEREZ FERNANDEZ</v>
          </cell>
        </row>
        <row r="1891">
          <cell r="A1891">
            <v>3372</v>
          </cell>
          <cell r="B1891" t="str">
            <v>MIGUEL ANGEL ROCAMIR VIDAL</v>
          </cell>
        </row>
        <row r="1892">
          <cell r="A1892">
            <v>30380</v>
          </cell>
          <cell r="B1892" t="str">
            <v>ISIDRO LOPEZ CABALLERO</v>
          </cell>
        </row>
        <row r="1893">
          <cell r="A1893">
            <v>52419</v>
          </cell>
          <cell r="B1893" t="str">
            <v>ANGEL NICOLAS BORGES FREIRE</v>
          </cell>
        </row>
        <row r="1894">
          <cell r="A1894">
            <v>53392</v>
          </cell>
          <cell r="B1894" t="str">
            <v>RAFAEL MATEU GOMILA</v>
          </cell>
        </row>
        <row r="1895">
          <cell r="A1895">
            <v>53651</v>
          </cell>
          <cell r="B1895" t="str">
            <v>NATIVIDAD CORPAS MORA</v>
          </cell>
        </row>
        <row r="1896">
          <cell r="A1896">
            <v>53733</v>
          </cell>
          <cell r="B1896" t="str">
            <v>CARLOS JUEZ COURT</v>
          </cell>
        </row>
        <row r="1897">
          <cell r="A1897">
            <v>54073</v>
          </cell>
          <cell r="B1897" t="str">
            <v>FRANCO GENINAZZA</v>
          </cell>
        </row>
        <row r="1898">
          <cell r="A1898">
            <v>5074</v>
          </cell>
          <cell r="B1898" t="str">
            <v>LUCIA NIEVES QUINTANA MASCARO</v>
          </cell>
        </row>
        <row r="1899">
          <cell r="A1899">
            <v>52178</v>
          </cell>
          <cell r="B1899" t="str">
            <v>JUAN ORTEGA GARCIA</v>
          </cell>
        </row>
        <row r="1900">
          <cell r="A1900">
            <v>58040</v>
          </cell>
          <cell r="B1900" t="str">
            <v>Varios Region 63 grupo 11</v>
          </cell>
        </row>
        <row r="1901">
          <cell r="A1901">
            <v>50097</v>
          </cell>
          <cell r="B1901" t="str">
            <v>MARIA JOSE TUR CLAPES</v>
          </cell>
        </row>
        <row r="1902">
          <cell r="A1902">
            <v>53078</v>
          </cell>
          <cell r="B1902" t="str">
            <v>JOAQUIN VICENTE JULIAN TORRES</v>
          </cell>
        </row>
        <row r="1903">
          <cell r="A1903">
            <v>53555</v>
          </cell>
          <cell r="B1903" t="str">
            <v>JUAN ANTONIO HEREDIA MORA</v>
          </cell>
        </row>
        <row r="1904">
          <cell r="A1904">
            <v>54047</v>
          </cell>
          <cell r="B1904" t="str">
            <v>TERESA CABALLERO GARCIA</v>
          </cell>
        </row>
        <row r="1905">
          <cell r="A1905">
            <v>540</v>
          </cell>
          <cell r="B1905" t="str">
            <v>JOSE ANTONIO LOPEZ MUÑOZ</v>
          </cell>
        </row>
        <row r="1906">
          <cell r="A1906">
            <v>2124</v>
          </cell>
          <cell r="B1906" t="str">
            <v>ANA BELEN RAMOS CAMACHO</v>
          </cell>
        </row>
        <row r="1907">
          <cell r="A1907">
            <v>20166</v>
          </cell>
          <cell r="B1907" t="str">
            <v>WASHINGTON FABIAN BORGES FREIRE</v>
          </cell>
        </row>
        <row r="1908">
          <cell r="A1908">
            <v>20289</v>
          </cell>
          <cell r="B1908" t="str">
            <v>DAVID SIRVENT GOMEZ</v>
          </cell>
        </row>
        <row r="1909">
          <cell r="A1909">
            <v>52889</v>
          </cell>
          <cell r="B1909" t="str">
            <v>GABRIELA TIHOMIROVA BANCHEVA</v>
          </cell>
        </row>
        <row r="1910">
          <cell r="A1910">
            <v>53092</v>
          </cell>
          <cell r="B1910" t="str">
            <v>RODRIGO ARIEL ESPOSITO</v>
          </cell>
        </row>
        <row r="1911">
          <cell r="A1911">
            <v>53878</v>
          </cell>
          <cell r="B1911" t="str">
            <v>DANIEL MARTIN CASASNOVAS</v>
          </cell>
        </row>
        <row r="1912">
          <cell r="A1912">
            <v>53879</v>
          </cell>
          <cell r="B1912" t="str">
            <v>LAURA PERICAS CORTES</v>
          </cell>
        </row>
        <row r="1913">
          <cell r="A1913">
            <v>2121</v>
          </cell>
          <cell r="B1913" t="str">
            <v>ANTONIO MARQUES ARGUIMBAU</v>
          </cell>
        </row>
        <row r="1914">
          <cell r="A1914">
            <v>424</v>
          </cell>
          <cell r="B1914" t="str">
            <v>Varios 63 Grupo 2</v>
          </cell>
        </row>
        <row r="1915">
          <cell r="A1915">
            <v>860</v>
          </cell>
          <cell r="B1915" t="str">
            <v>PEDRO CARDONA BONET</v>
          </cell>
        </row>
        <row r="1916">
          <cell r="A1916">
            <v>53950</v>
          </cell>
          <cell r="B1916" t="str">
            <v>ADRIAN BAENA ALCOLEA</v>
          </cell>
        </row>
        <row r="1917">
          <cell r="A1917">
            <v>52164</v>
          </cell>
          <cell r="B1917" t="str">
            <v>MARIANA MARTINEZ PAYAN</v>
          </cell>
        </row>
        <row r="1918">
          <cell r="A1918">
            <v>5118</v>
          </cell>
          <cell r="B1918" t="str">
            <v>MANUELA CANO GUILLERMO</v>
          </cell>
        </row>
        <row r="1919">
          <cell r="A1919">
            <v>52781</v>
          </cell>
          <cell r="B1919" t="str">
            <v>JOAN ROTGER AMER</v>
          </cell>
        </row>
        <row r="1920">
          <cell r="A1920">
            <v>53240</v>
          </cell>
          <cell r="B1920" t="str">
            <v>MIRIAM OLEA AGUADO</v>
          </cell>
        </row>
        <row r="1921">
          <cell r="A1921">
            <v>53572</v>
          </cell>
          <cell r="B1921" t="str">
            <v>JOAN LOPEZ SASTRE</v>
          </cell>
        </row>
        <row r="1922">
          <cell r="A1922">
            <v>53623</v>
          </cell>
          <cell r="B1922" t="str">
            <v>GABRIEL BESTARD NOGUERA</v>
          </cell>
        </row>
        <row r="1923">
          <cell r="A1923">
            <v>53745</v>
          </cell>
          <cell r="B1923" t="str">
            <v>MAXIMILIANO LUCAS CORDOBA BERTONE</v>
          </cell>
        </row>
        <row r="1924">
          <cell r="A1924">
            <v>55196</v>
          </cell>
          <cell r="B1924" t="str">
            <v>MARIA MARGARITA PALOU MOLADA</v>
          </cell>
        </row>
        <row r="1925">
          <cell r="A1925">
            <v>6006</v>
          </cell>
          <cell r="B1925" t="str">
            <v>YOLANDA GUERRERO HARO</v>
          </cell>
        </row>
        <row r="1926">
          <cell r="A1926">
            <v>53727</v>
          </cell>
          <cell r="B1926" t="str">
            <v>JOSE ESCUDERO GOMILA</v>
          </cell>
        </row>
        <row r="1927">
          <cell r="A1927">
            <v>49</v>
          </cell>
          <cell r="B1927" t="str">
            <v>Varios 63 Grupo 4</v>
          </cell>
        </row>
        <row r="1928">
          <cell r="A1928">
            <v>52033</v>
          </cell>
          <cell r="B1928" t="str">
            <v>JUAN PALAZON GARCIA</v>
          </cell>
        </row>
        <row r="1929">
          <cell r="A1929">
            <v>52745</v>
          </cell>
          <cell r="B1929" t="str">
            <v>AITOR LANCHAZO SERRA</v>
          </cell>
        </row>
        <row r="1930">
          <cell r="A1930">
            <v>6496</v>
          </cell>
          <cell r="B1930" t="str">
            <v>PILAR MACHADO JIMENEZ</v>
          </cell>
        </row>
        <row r="1931">
          <cell r="A1931">
            <v>4662</v>
          </cell>
          <cell r="B1931" t="str">
            <v>JOSE MARTINEZ ROMAN</v>
          </cell>
        </row>
        <row r="1932">
          <cell r="A1932">
            <v>6538</v>
          </cell>
          <cell r="B1932" t="str">
            <v>ANDRES CALLEJON HERNANDEZ</v>
          </cell>
        </row>
        <row r="1933">
          <cell r="A1933">
            <v>10601</v>
          </cell>
          <cell r="B1933" t="str">
            <v>JOSE MARTORELL CARBONELL</v>
          </cell>
        </row>
        <row r="1934">
          <cell r="A1934">
            <v>19148</v>
          </cell>
          <cell r="B1934" t="str">
            <v>JORDI PUJOL CASASSAS</v>
          </cell>
        </row>
        <row r="1935">
          <cell r="A1935">
            <v>52236</v>
          </cell>
          <cell r="B1935" t="str">
            <v>CARMEN GALLARDO SANCHEZ</v>
          </cell>
        </row>
        <row r="1936">
          <cell r="A1936">
            <v>53002</v>
          </cell>
          <cell r="B1936" t="str">
            <v>MANUEL GUERRA RIOS</v>
          </cell>
        </row>
        <row r="1937">
          <cell r="A1937">
            <v>53380</v>
          </cell>
          <cell r="B1937" t="str">
            <v>AROA OLIVER CORTES</v>
          </cell>
        </row>
        <row r="1938">
          <cell r="A1938">
            <v>53436</v>
          </cell>
          <cell r="B1938" t="str">
            <v>MARC SALVADIEGO CACHOFEIRO</v>
          </cell>
        </row>
        <row r="1939">
          <cell r="A1939">
            <v>53974</v>
          </cell>
          <cell r="B1939" t="str">
            <v>ANTONIO LOZANO SANCHEZ</v>
          </cell>
        </row>
        <row r="1940">
          <cell r="A1940">
            <v>53784</v>
          </cell>
          <cell r="B1940" t="str">
            <v>CHRISTIAN CANO VIGYAZO</v>
          </cell>
        </row>
        <row r="1941">
          <cell r="A1941">
            <v>6143</v>
          </cell>
          <cell r="B1941" t="str">
            <v>Varios 63 Grupo 6</v>
          </cell>
        </row>
        <row r="1942">
          <cell r="A1942">
            <v>9583</v>
          </cell>
          <cell r="B1942" t="str">
            <v>MIGUEL MUÑOZ CERVILLA</v>
          </cell>
        </row>
        <row r="1943">
          <cell r="A1943">
            <v>1980</v>
          </cell>
          <cell r="B1943" t="str">
            <v>MONICA MORCILLO GIRALDEZ</v>
          </cell>
        </row>
        <row r="1944">
          <cell r="A1944">
            <v>3642</v>
          </cell>
          <cell r="B1944" t="str">
            <v>ANA BELEN RODRIGUEZ GONZALEZ</v>
          </cell>
        </row>
        <row r="1945">
          <cell r="A1945">
            <v>7408</v>
          </cell>
          <cell r="B1945" t="str">
            <v>BARTOLOME SANTISTEBAN VIVES</v>
          </cell>
        </row>
        <row r="1946">
          <cell r="A1946">
            <v>7423</v>
          </cell>
          <cell r="B1946" t="str">
            <v>CRISTIAN RANDO PINTO</v>
          </cell>
        </row>
        <row r="1947">
          <cell r="A1947">
            <v>7700</v>
          </cell>
          <cell r="B1947" t="str">
            <v>JOSE JAIME RAMOS</v>
          </cell>
        </row>
        <row r="1948">
          <cell r="A1948">
            <v>25101</v>
          </cell>
          <cell r="B1948" t="str">
            <v>ALEJANDRO CANSECO FERNANDEZ</v>
          </cell>
        </row>
        <row r="1949">
          <cell r="A1949">
            <v>42366</v>
          </cell>
          <cell r="B1949" t="str">
            <v>BEATRIZ MUNAR VALDESOIRO</v>
          </cell>
        </row>
        <row r="1950">
          <cell r="A1950">
            <v>53274</v>
          </cell>
          <cell r="B1950" t="str">
            <v>LEANDRO EZEQUIEL ESPOSITO</v>
          </cell>
        </row>
        <row r="1951">
          <cell r="A1951">
            <v>53516</v>
          </cell>
          <cell r="B1951" t="str">
            <v>LAURA RODRIGUEZ VALERO</v>
          </cell>
        </row>
        <row r="1952">
          <cell r="A1952">
            <v>53866</v>
          </cell>
          <cell r="B1952" t="str">
            <v>AGUSTIN BARBERO  MECIAS</v>
          </cell>
        </row>
        <row r="1953">
          <cell r="A1953">
            <v>54072</v>
          </cell>
          <cell r="B1953" t="str">
            <v>TOMEU MUÑOZ TOMAS</v>
          </cell>
        </row>
        <row r="1954">
          <cell r="A1954">
            <v>58944</v>
          </cell>
          <cell r="B1954" t="str">
            <v>MIGUEL ANGEL LUDEÑA GARCIA</v>
          </cell>
        </row>
        <row r="1955">
          <cell r="A1955">
            <v>53134</v>
          </cell>
          <cell r="B1955" t="str">
            <v>SERGI ANGLADA TALTAVULL</v>
          </cell>
        </row>
        <row r="1956">
          <cell r="A1956">
            <v>53578</v>
          </cell>
          <cell r="B1956" t="str">
            <v>ADRIAN GUERRERO ESPILDORA</v>
          </cell>
        </row>
        <row r="1957">
          <cell r="A1957">
            <v>7606</v>
          </cell>
          <cell r="B1957" t="str">
            <v>Varios 63 Grupo 7</v>
          </cell>
        </row>
        <row r="1958">
          <cell r="A1958">
            <v>9579</v>
          </cell>
          <cell r="B1958" t="str">
            <v>ESTEBAN HENARES BOLARIN</v>
          </cell>
        </row>
        <row r="1959">
          <cell r="A1959">
            <v>40601</v>
          </cell>
          <cell r="B1959" t="str">
            <v>MARIA TERESA MARCOS VALERA</v>
          </cell>
        </row>
        <row r="1960">
          <cell r="A1960">
            <v>54027</v>
          </cell>
          <cell r="B1960" t="str">
            <v>JUAN BAUTISTA HORRACH</v>
          </cell>
        </row>
        <row r="1961">
          <cell r="A1961">
            <v>6492</v>
          </cell>
          <cell r="B1961" t="str">
            <v>ANDRES LUIS RAMOS BELTRAN</v>
          </cell>
        </row>
        <row r="1962">
          <cell r="A1962">
            <v>2144</v>
          </cell>
          <cell r="B1962" t="str">
            <v>CARIDAD SERRANO GARCIA</v>
          </cell>
        </row>
        <row r="1963">
          <cell r="A1963">
            <v>9500</v>
          </cell>
          <cell r="B1963" t="str">
            <v>ANDRES CAMPOS LILLO</v>
          </cell>
        </row>
        <row r="1964">
          <cell r="A1964">
            <v>10010</v>
          </cell>
          <cell r="B1964" t="str">
            <v>JORGE ESCANDELL FRAU</v>
          </cell>
        </row>
        <row r="1965">
          <cell r="A1965">
            <v>10457</v>
          </cell>
          <cell r="B1965" t="str">
            <v>CARLOS MARTINEZ ROBLES</v>
          </cell>
        </row>
        <row r="1966">
          <cell r="A1966">
            <v>40192</v>
          </cell>
          <cell r="B1966" t="str">
            <v>CARLOS JOSE MIJARES REGALADO</v>
          </cell>
        </row>
        <row r="1967">
          <cell r="A1967">
            <v>52091</v>
          </cell>
          <cell r="B1967" t="str">
            <v>SELENA COCA VIRUMBRALES</v>
          </cell>
        </row>
        <row r="1968">
          <cell r="A1968">
            <v>52604</v>
          </cell>
          <cell r="B1968" t="str">
            <v>RAFAEL RODRIGUEZ GASTON</v>
          </cell>
        </row>
        <row r="1969">
          <cell r="A1969">
            <v>53273</v>
          </cell>
          <cell r="B1969" t="str">
            <v>RAMON BAUZA INAREJOS</v>
          </cell>
        </row>
        <row r="1970">
          <cell r="A1970">
            <v>53310</v>
          </cell>
          <cell r="B1970" t="str">
            <v>JOSUE RAFAEL CASTELLO ROJAS</v>
          </cell>
        </row>
        <row r="1971">
          <cell r="A1971">
            <v>53787</v>
          </cell>
          <cell r="B1971" t="str">
            <v>SERGIO ROQUE PEREZ</v>
          </cell>
        </row>
        <row r="1972">
          <cell r="A1972">
            <v>53931</v>
          </cell>
          <cell r="B1972" t="str">
            <v>PAULA RODRIGUEZ LEON</v>
          </cell>
        </row>
        <row r="1973">
          <cell r="A1973">
            <v>52270</v>
          </cell>
          <cell r="B1973" t="str">
            <v>MARIA DOLORES DE HARO PERNIA</v>
          </cell>
        </row>
        <row r="1974">
          <cell r="A1974">
            <v>53746</v>
          </cell>
          <cell r="B1974" t="str">
            <v>JESSICA MORENO ALSINA</v>
          </cell>
        </row>
        <row r="1975">
          <cell r="A1975">
            <v>1861</v>
          </cell>
          <cell r="B1975" t="str">
            <v>Varios 63 Grupo 8</v>
          </cell>
        </row>
        <row r="1976">
          <cell r="A1976">
            <v>52595</v>
          </cell>
          <cell r="B1976" t="str">
            <v>JOSE MANUEL BORRAS SAN LEON</v>
          </cell>
        </row>
        <row r="1977">
          <cell r="A1977">
            <v>53774</v>
          </cell>
          <cell r="B1977" t="str">
            <v>JORDI MONTSERRAT BATLLES</v>
          </cell>
        </row>
        <row r="1978">
          <cell r="A1978">
            <v>52314</v>
          </cell>
          <cell r="B1978" t="str">
            <v>MIGUEL LLOPIS GOMEZ</v>
          </cell>
        </row>
        <row r="1979">
          <cell r="A1979">
            <v>547</v>
          </cell>
          <cell r="B1979" t="str">
            <v>RAFAEL SALAR LLOMPART</v>
          </cell>
        </row>
        <row r="1980">
          <cell r="A1980">
            <v>19249</v>
          </cell>
          <cell r="B1980" t="str">
            <v>FRANCISCO JAVIER GUISASOLA LAZARO</v>
          </cell>
        </row>
        <row r="1981">
          <cell r="A1981">
            <v>53085</v>
          </cell>
          <cell r="B1981" t="str">
            <v>ANTONIO HERREROS CUESTA</v>
          </cell>
        </row>
        <row r="1982">
          <cell r="A1982">
            <v>53365</v>
          </cell>
          <cell r="B1982" t="str">
            <v>JUAN STEPHANE LLADO GUILLES</v>
          </cell>
        </row>
        <row r="1983">
          <cell r="A1983">
            <v>53634</v>
          </cell>
          <cell r="B1983" t="str">
            <v>ADRIAN CASANOVA GONZALEZ</v>
          </cell>
        </row>
        <row r="1984">
          <cell r="A1984">
            <v>53754</v>
          </cell>
          <cell r="B1984" t="str">
            <v>JORGE PEREZ CHINEA</v>
          </cell>
        </row>
        <row r="1985">
          <cell r="A1985">
            <v>4564</v>
          </cell>
          <cell r="B1985" t="str">
            <v>ANTONIO QUINTANA MASCARO</v>
          </cell>
        </row>
        <row r="1986">
          <cell r="A1986">
            <v>57943</v>
          </cell>
          <cell r="B1986" t="str">
            <v>Varios 63 K3 Grupo 9 K3</v>
          </cell>
        </row>
        <row r="1987">
          <cell r="A1987">
            <v>54071</v>
          </cell>
          <cell r="B1987" t="str">
            <v>SERGIO BELTRAN MARIN</v>
          </cell>
        </row>
        <row r="1988">
          <cell r="A1988">
            <v>54074</v>
          </cell>
          <cell r="B1988" t="str">
            <v>JOAN MARTI AMENGUAL</v>
          </cell>
        </row>
        <row r="1989">
          <cell r="A1989">
            <v>54075</v>
          </cell>
          <cell r="B1989" t="str">
            <v>SARA CIFUENTES MAROTO</v>
          </cell>
        </row>
        <row r="1990">
          <cell r="A1990">
            <v>54056</v>
          </cell>
          <cell r="B1990" t="str">
            <v>DANIEL POVEDA PRETO</v>
          </cell>
        </row>
        <row r="1991">
          <cell r="A1991">
            <v>15046</v>
          </cell>
          <cell r="B1991" t="str">
            <v>Varios DRV Reg 63</v>
          </cell>
        </row>
        <row r="1992">
          <cell r="A1992">
            <v>55214</v>
          </cell>
          <cell r="B1992" t="str">
            <v>CARINA RIGO MOHAMED</v>
          </cell>
        </row>
        <row r="1993">
          <cell r="A1993">
            <v>54107</v>
          </cell>
          <cell r="B1993" t="str">
            <v>OSCAR GAZQUEZ MUÑOZ</v>
          </cell>
        </row>
        <row r="1994">
          <cell r="A1994">
            <v>54108</v>
          </cell>
          <cell r="B1994" t="str">
            <v>JUAN CURIENT COMPANY</v>
          </cell>
        </row>
        <row r="1995">
          <cell r="A1995">
            <v>39448</v>
          </cell>
          <cell r="B1995" t="str">
            <v>MARIA JOSE MORENO MARISCAL</v>
          </cell>
        </row>
        <row r="1996">
          <cell r="A1996">
            <v>52512</v>
          </cell>
          <cell r="B1996" t="str">
            <v>MONICA MAZARRON VILLALONGA</v>
          </cell>
        </row>
        <row r="1997">
          <cell r="A1997">
            <v>12019</v>
          </cell>
          <cell r="B1997" t="str">
            <v>Varios k1 Monica Mazarron</v>
          </cell>
        </row>
        <row r="1998">
          <cell r="A1998">
            <v>39484</v>
          </cell>
          <cell r="B1998" t="str">
            <v>DM CARTERA D 1</v>
          </cell>
        </row>
        <row r="1999">
          <cell r="A1999">
            <v>12005</v>
          </cell>
          <cell r="B1999" t="str">
            <v>MARIA DEL MAR SANCHEZ SALINAS</v>
          </cell>
        </row>
        <row r="2000">
          <cell r="A2000">
            <v>12016</v>
          </cell>
          <cell r="B2000" t="str">
            <v>JOSE LUIS PEREZ GRANERO</v>
          </cell>
        </row>
        <row r="2001">
          <cell r="A2001">
            <v>12025</v>
          </cell>
          <cell r="B2001" t="str">
            <v>MARIA DOLORES CASTELLANO JIMENEZ</v>
          </cell>
        </row>
        <row r="2002">
          <cell r="A2002">
            <v>39771</v>
          </cell>
          <cell r="B2002" t="str">
            <v>MARIA LUMBRERAS LANDAZABAL</v>
          </cell>
        </row>
        <row r="2003">
          <cell r="A2003">
            <v>39774</v>
          </cell>
          <cell r="B2003" t="str">
            <v>ANA MARIA PEDREIRA SASTRE</v>
          </cell>
        </row>
        <row r="2004">
          <cell r="A2004">
            <v>39833</v>
          </cell>
          <cell r="B2004" t="str">
            <v>SILVIA MUÑOZ SANCHEZ</v>
          </cell>
        </row>
        <row r="2005">
          <cell r="A2005">
            <v>52418</v>
          </cell>
          <cell r="B2005" t="str">
            <v>IRENE MALDONADO SARIOL</v>
          </cell>
        </row>
        <row r="2006">
          <cell r="A2006">
            <v>53606</v>
          </cell>
          <cell r="B2006" t="str">
            <v>DIANA MOLAS ESTEVEZ</v>
          </cell>
        </row>
        <row r="2007">
          <cell r="A2007">
            <v>53639</v>
          </cell>
          <cell r="B2007" t="str">
            <v>MIRIAM PEREZ LACAMBRA</v>
          </cell>
        </row>
        <row r="2008">
          <cell r="A2008">
            <v>53759</v>
          </cell>
          <cell r="B2008" t="str">
            <v>MARIA ALMEIDA MARTIN</v>
          </cell>
        </row>
        <row r="2009">
          <cell r="A2009">
            <v>53863</v>
          </cell>
          <cell r="B2009" t="str">
            <v>ANA CLARA ENCARNACION GARCIA</v>
          </cell>
        </row>
        <row r="2010">
          <cell r="A2010">
            <v>53936</v>
          </cell>
          <cell r="B2010" t="str">
            <v>MARIA JOSE MORENO CAMPOS</v>
          </cell>
        </row>
        <row r="2011">
          <cell r="A2011">
            <v>53937</v>
          </cell>
          <cell r="B2011" t="str">
            <v>MARIA CONCEPCION PRINCIPAL MARTIN</v>
          </cell>
        </row>
        <row r="2012">
          <cell r="A2012">
            <v>53968</v>
          </cell>
          <cell r="B2012" t="str">
            <v>MERCE ESCLUSA RECIO</v>
          </cell>
        </row>
        <row r="2013">
          <cell r="A2013">
            <v>39262</v>
          </cell>
          <cell r="B2013" t="str">
            <v>MARIA RUBIO GUZMAN</v>
          </cell>
        </row>
        <row r="2014">
          <cell r="A2014">
            <v>12020</v>
          </cell>
          <cell r="B2014" t="str">
            <v>Varios k1 Maria Rubio</v>
          </cell>
        </row>
        <row r="2015">
          <cell r="A2015">
            <v>39485</v>
          </cell>
          <cell r="B2015" t="str">
            <v>DM CARTERA D 2</v>
          </cell>
        </row>
        <row r="2016">
          <cell r="A2016">
            <v>12006</v>
          </cell>
          <cell r="B2016" t="str">
            <v>SERGIO LUMBRERAS LANDAZABAL</v>
          </cell>
        </row>
        <row r="2017">
          <cell r="A2017">
            <v>12011</v>
          </cell>
          <cell r="B2017" t="str">
            <v>CELIA PUERTAS JORDAN</v>
          </cell>
        </row>
        <row r="2018">
          <cell r="A2018">
            <v>12013</v>
          </cell>
          <cell r="B2018" t="str">
            <v>ROSA MARIA CORRAL LOPEZ</v>
          </cell>
        </row>
        <row r="2019">
          <cell r="A2019">
            <v>12014</v>
          </cell>
          <cell r="B2019" t="str">
            <v>MARTA MOLINA CORRAL</v>
          </cell>
        </row>
        <row r="2020">
          <cell r="A2020">
            <v>12018</v>
          </cell>
          <cell r="B2020" t="str">
            <v>SILVIA DIONISIO PEREGRINA</v>
          </cell>
        </row>
        <row r="2021">
          <cell r="A2021">
            <v>28003</v>
          </cell>
          <cell r="B2021" t="str">
            <v>MARIA CARMEN GARCIA MORENO</v>
          </cell>
        </row>
        <row r="2022">
          <cell r="A2022">
            <v>30070</v>
          </cell>
          <cell r="B2022" t="str">
            <v>ASUNCION ORTEGA LOPEZ</v>
          </cell>
        </row>
        <row r="2023">
          <cell r="A2023">
            <v>39770</v>
          </cell>
          <cell r="B2023" t="str">
            <v>MIREIA JORDANA LUNA</v>
          </cell>
        </row>
        <row r="2024">
          <cell r="A2024">
            <v>39784</v>
          </cell>
          <cell r="B2024" t="str">
            <v>RAFAELA OTERINO LOPEZ</v>
          </cell>
        </row>
        <row r="2025">
          <cell r="A2025">
            <v>39803</v>
          </cell>
          <cell r="B2025" t="str">
            <v>DIANA HIDALGO GARCIA</v>
          </cell>
        </row>
        <row r="2026">
          <cell r="A2026">
            <v>53461</v>
          </cell>
          <cell r="B2026" t="str">
            <v>MONTSERRAT MORTE GONZALEZ</v>
          </cell>
        </row>
        <row r="2027">
          <cell r="A2027">
            <v>53566</v>
          </cell>
          <cell r="B2027" t="str">
            <v>DESIREE BOSQUED GONZALEZ</v>
          </cell>
        </row>
        <row r="2028">
          <cell r="A2028">
            <v>53889</v>
          </cell>
          <cell r="B2028" t="str">
            <v>ESTEFANIA DOMINGO GALAN</v>
          </cell>
        </row>
        <row r="2029">
          <cell r="A2029">
            <v>53967</v>
          </cell>
          <cell r="B2029" t="str">
            <v>SERAFIA PEREZ BERSARBE</v>
          </cell>
        </row>
        <row r="2030">
          <cell r="A2030">
            <v>39210</v>
          </cell>
          <cell r="B2030" t="str">
            <v>IRATXE GALINDEZ MIÑAUR</v>
          </cell>
        </row>
        <row r="2031">
          <cell r="A2031">
            <v>12002</v>
          </cell>
          <cell r="B2031" t="str">
            <v>Varios k1 Iratxe Galindez</v>
          </cell>
        </row>
        <row r="2032">
          <cell r="A2032">
            <v>53906</v>
          </cell>
          <cell r="B2032" t="str">
            <v>LYDIA ZORZANO DIEZ</v>
          </cell>
        </row>
        <row r="2033">
          <cell r="A2033">
            <v>53907</v>
          </cell>
          <cell r="B2033" t="str">
            <v>PATRICIA PELAYO ESPINOSA</v>
          </cell>
        </row>
        <row r="2034">
          <cell r="A2034">
            <v>53908</v>
          </cell>
          <cell r="B2034" t="str">
            <v>NAIARA OCON LOPEZ</v>
          </cell>
        </row>
        <row r="2035">
          <cell r="A2035">
            <v>53910</v>
          </cell>
          <cell r="B2035" t="str">
            <v>CESAR HERNANDEZ PEREZ</v>
          </cell>
        </row>
        <row r="2036">
          <cell r="A2036">
            <v>53978</v>
          </cell>
          <cell r="B2036" t="str">
            <v>ERICA RAMIREZ ROCANDIO</v>
          </cell>
        </row>
        <row r="2037">
          <cell r="A2037">
            <v>53979</v>
          </cell>
          <cell r="B2037" t="str">
            <v>ANDREA MARTINEZ ZABALA</v>
          </cell>
        </row>
        <row r="2038">
          <cell r="A2038">
            <v>54099</v>
          </cell>
          <cell r="B2038" t="str">
            <v>ANA BELEN MATILLA SANTOS</v>
          </cell>
        </row>
        <row r="2039">
          <cell r="A2039">
            <v>54100</v>
          </cell>
          <cell r="B2039" t="str">
            <v>PATRICIA ORTIZ PASCUAL</v>
          </cell>
        </row>
        <row r="2040">
          <cell r="A2040">
            <v>33310</v>
          </cell>
          <cell r="B2040" t="str">
            <v>GRUPO DRV  DOMINIQUE</v>
          </cell>
        </row>
        <row r="2041">
          <cell r="A2041">
            <v>32500</v>
          </cell>
          <cell r="B2041" t="str">
            <v>Varios Supra K1 DOMINIQUE</v>
          </cell>
        </row>
        <row r="2042">
          <cell r="A2042">
            <v>12026</v>
          </cell>
          <cell r="B2042" t="str">
            <v>AINA VILA BASSAS</v>
          </cell>
        </row>
        <row r="2043">
          <cell r="A2043">
            <v>58987</v>
          </cell>
          <cell r="B2043" t="str">
            <v>Varios k2 Televentas</v>
          </cell>
        </row>
        <row r="2044">
          <cell r="A2044">
            <v>12015</v>
          </cell>
          <cell r="B2044" t="str">
            <v>MANUELA SOLTERO PEÑATO</v>
          </cell>
        </row>
        <row r="2045">
          <cell r="A2045">
            <v>28004</v>
          </cell>
          <cell r="B2045" t="str">
            <v>ELOISA RUBIO BONILLA</v>
          </cell>
        </row>
        <row r="2046">
          <cell r="A2046">
            <v>52341</v>
          </cell>
          <cell r="B2046" t="str">
            <v>CAROLINA AGUIRRE NAVAS</v>
          </cell>
        </row>
        <row r="2047">
          <cell r="A2047">
            <v>52342</v>
          </cell>
          <cell r="B2047" t="str">
            <v>VANESA CEREZO ALBARRAN</v>
          </cell>
        </row>
        <row r="2048">
          <cell r="A2048">
            <v>52983</v>
          </cell>
          <cell r="B2048" t="str">
            <v>PRISCILA LOPEZ SEGURA</v>
          </cell>
        </row>
        <row r="2049">
          <cell r="A2049">
            <v>53128</v>
          </cell>
          <cell r="B2049" t="str">
            <v>RAQUEL GARCIA BONACHE</v>
          </cell>
        </row>
        <row r="2050">
          <cell r="A2050">
            <v>53218</v>
          </cell>
          <cell r="B2050" t="str">
            <v>LORENA LEYTON VASQUEZ</v>
          </cell>
        </row>
        <row r="2051">
          <cell r="A2051">
            <v>53462</v>
          </cell>
          <cell r="B2051" t="str">
            <v>GISELLE TAKHLOUFT EL GHARBI</v>
          </cell>
        </row>
        <row r="2052">
          <cell r="A2052">
            <v>53703</v>
          </cell>
          <cell r="B2052" t="str">
            <v>JENNIFER CARRASCO RUIZ</v>
          </cell>
        </row>
        <row r="2053">
          <cell r="A2053">
            <v>53714</v>
          </cell>
          <cell r="B2053" t="str">
            <v>NATALIA CALPE GOMEZ</v>
          </cell>
        </row>
        <row r="2054">
          <cell r="A2054">
            <v>54058</v>
          </cell>
          <cell r="B2054" t="str">
            <v>ALMUDENA RAMOS RAINERO</v>
          </cell>
        </row>
        <row r="2055">
          <cell r="A2055">
            <v>54059</v>
          </cell>
          <cell r="B2055" t="str">
            <v>JUDIT BOIX VAZQUEZ</v>
          </cell>
        </row>
        <row r="2056">
          <cell r="A2056">
            <v>54069</v>
          </cell>
          <cell r="B2056" t="str">
            <v>JOAO MARIA FIGUEIREDO DE ASSUNCAO GOMES</v>
          </cell>
        </row>
        <row r="2057">
          <cell r="A2057">
            <v>58900</v>
          </cell>
          <cell r="B2057" t="str">
            <v>Cartera D Noloca</v>
          </cell>
        </row>
        <row r="2058">
          <cell r="A2058">
            <v>39748</v>
          </cell>
          <cell r="B2058" t="str">
            <v>DOMINIQUE GREBER</v>
          </cell>
        </row>
        <row r="2059">
          <cell r="A2059">
            <v>52315</v>
          </cell>
          <cell r="B2059" t="str">
            <v>DANIEL GONZALEZ ROYO</v>
          </cell>
        </row>
        <row r="2060">
          <cell r="A2060">
            <v>53424</v>
          </cell>
          <cell r="B2060" t="str">
            <v>SONIA REDONDO PARIENTE</v>
          </cell>
        </row>
        <row r="2061">
          <cell r="A2061">
            <v>53557</v>
          </cell>
          <cell r="B2061" t="str">
            <v>CRISTIAN NOE MARTINEZ RIOS</v>
          </cell>
        </row>
        <row r="2062">
          <cell r="A2062">
            <v>53621</v>
          </cell>
          <cell r="B2062" t="str">
            <v>BORJA MALAGA TORRES</v>
          </cell>
        </row>
        <row r="2063">
          <cell r="A2063">
            <v>53663</v>
          </cell>
          <cell r="B2063" t="str">
            <v>AMADOR CRIADO PEREZ</v>
          </cell>
        </row>
        <row r="2064">
          <cell r="A2064">
            <v>53857</v>
          </cell>
          <cell r="B2064" t="str">
            <v>BERNAT BATLLE ALOY</v>
          </cell>
        </row>
        <row r="2065">
          <cell r="A2065">
            <v>53861</v>
          </cell>
          <cell r="B2065" t="str">
            <v>SALVADOR CHISBERT FABRA</v>
          </cell>
        </row>
        <row r="2066">
          <cell r="A2066">
            <v>54106</v>
          </cell>
          <cell r="B2066" t="str">
            <v>JHON ALEJANDRO RODRIGUEZ GONZALEZ</v>
          </cell>
        </row>
        <row r="2067">
          <cell r="A2067">
            <v>7075</v>
          </cell>
          <cell r="B2067" t="str">
            <v>JOSE VICENTE FERNANDEZ PARDO</v>
          </cell>
        </row>
        <row r="2068">
          <cell r="A2068">
            <v>52354</v>
          </cell>
          <cell r="B2068" t="str">
            <v>SERGIO BAYONAS HERNANDEZ</v>
          </cell>
        </row>
        <row r="2069">
          <cell r="A2069">
            <v>52464</v>
          </cell>
          <cell r="B2069" t="str">
            <v>MARIA FERNANDEZ ALVAREZ</v>
          </cell>
        </row>
        <row r="2070">
          <cell r="A2070">
            <v>52608</v>
          </cell>
          <cell r="B2070" t="str">
            <v>ANTONIO RODRIGUEZ BUENO</v>
          </cell>
        </row>
        <row r="2071">
          <cell r="A2071">
            <v>52683</v>
          </cell>
          <cell r="B2071" t="str">
            <v>ALEJANDRO BLAZQUEZ ALONSO</v>
          </cell>
        </row>
        <row r="2072">
          <cell r="A2072">
            <v>52711</v>
          </cell>
          <cell r="B2072" t="str">
            <v>ANTONIO HUERTAS OSUNA</v>
          </cell>
        </row>
        <row r="2073">
          <cell r="A2073">
            <v>52775</v>
          </cell>
          <cell r="B2073" t="str">
            <v>BASILIO MARTIN ESCUDERO</v>
          </cell>
        </row>
        <row r="2074">
          <cell r="A2074">
            <v>53420</v>
          </cell>
          <cell r="B2074" t="str">
            <v>ESTEBAN SLUSARUK</v>
          </cell>
        </row>
        <row r="2075">
          <cell r="A2075">
            <v>53612</v>
          </cell>
          <cell r="B2075" t="str">
            <v>MARIA ALEJANDRA MARZONETTO</v>
          </cell>
        </row>
        <row r="2076">
          <cell r="A2076">
            <v>53635</v>
          </cell>
          <cell r="B2076" t="str">
            <v>MARTA SOLANA HERNANDEZ</v>
          </cell>
        </row>
        <row r="2077">
          <cell r="A2077">
            <v>53705</v>
          </cell>
          <cell r="B2077" t="str">
            <v>ALBERTO ARACIL NOZAL</v>
          </cell>
        </row>
        <row r="2078">
          <cell r="A2078">
            <v>53750</v>
          </cell>
          <cell r="B2078" t="str">
            <v>ELENA ENRIQUEZ HERNANDEZ</v>
          </cell>
        </row>
        <row r="2079">
          <cell r="A2079">
            <v>58797</v>
          </cell>
          <cell r="B2079" t="str">
            <v>FRANCISCO JESUS REINA GARCIA</v>
          </cell>
        </row>
        <row r="2080">
          <cell r="A2080">
            <v>58811</v>
          </cell>
          <cell r="B2080" t="str">
            <v>ALVARO SANCHEZ MAISTERRA</v>
          </cell>
        </row>
        <row r="2081">
          <cell r="A2081">
            <v>58812</v>
          </cell>
          <cell r="B2081" t="str">
            <v>GERMAN GOMEZ SEOANE</v>
          </cell>
        </row>
        <row r="2082">
          <cell r="A2082">
            <v>524</v>
          </cell>
          <cell r="B2082" t="str">
            <v>ROGER NOGUES TUR</v>
          </cell>
        </row>
        <row r="2083">
          <cell r="A2083">
            <v>53813</v>
          </cell>
          <cell r="B2083" t="str">
            <v>JUAN PABLO ALVAREZ COTRONEO</v>
          </cell>
        </row>
        <row r="2084">
          <cell r="A2084">
            <v>5339</v>
          </cell>
          <cell r="B2084" t="str">
            <v>FRANCISCO MORENO CARAVACA</v>
          </cell>
        </row>
        <row r="2085">
          <cell r="A2085">
            <v>20055</v>
          </cell>
          <cell r="B2085" t="str">
            <v>MIGUEL ANGEL LUCERO ALARCON</v>
          </cell>
        </row>
        <row r="2086">
          <cell r="A2086">
            <v>20132</v>
          </cell>
          <cell r="B2086" t="str">
            <v>CARLOS CRUZ FORTEA</v>
          </cell>
        </row>
        <row r="2087">
          <cell r="A2087">
            <v>42174</v>
          </cell>
          <cell r="B2087" t="str">
            <v>VICTOR LOPEZ ALIA</v>
          </cell>
        </row>
        <row r="2088">
          <cell r="A2088">
            <v>47027</v>
          </cell>
          <cell r="B2088" t="str">
            <v>RUBEN ROBLES SEBASTIAN</v>
          </cell>
        </row>
        <row r="2089">
          <cell r="A2089">
            <v>51007</v>
          </cell>
          <cell r="B2089" t="str">
            <v>LUIS CEA NAYA</v>
          </cell>
        </row>
        <row r="2090">
          <cell r="A2090">
            <v>51111</v>
          </cell>
          <cell r="B2090" t="str">
            <v>MIGUEL ANGEL REDONDO VERGARA</v>
          </cell>
        </row>
        <row r="2091">
          <cell r="A2091">
            <v>52473</v>
          </cell>
          <cell r="B2091" t="str">
            <v>JAVIER UTGES ESPIN</v>
          </cell>
        </row>
        <row r="2092">
          <cell r="A2092">
            <v>52621</v>
          </cell>
          <cell r="B2092" t="str">
            <v>DAVID MASA CLAVER</v>
          </cell>
        </row>
        <row r="2093">
          <cell r="A2093">
            <v>52828</v>
          </cell>
          <cell r="B2093" t="str">
            <v>MIKEL GOROSTIAGA NANCLARES</v>
          </cell>
        </row>
        <row r="2094">
          <cell r="A2094">
            <v>53024</v>
          </cell>
          <cell r="B2094" t="str">
            <v>ROBERTO JIMENEZ JAREÑO</v>
          </cell>
        </row>
        <row r="2095">
          <cell r="A2095">
            <v>53185</v>
          </cell>
          <cell r="B2095" t="str">
            <v>CARLOS EDUARDO ZUÑIGA DURAN</v>
          </cell>
        </row>
        <row r="2096">
          <cell r="A2096">
            <v>53272</v>
          </cell>
          <cell r="B2096" t="str">
            <v>OSCAR CAMARA ALESANCO</v>
          </cell>
        </row>
        <row r="2097">
          <cell r="A2097">
            <v>53730</v>
          </cell>
          <cell r="B2097" t="str">
            <v>FRANCISCO JAVIER FERNANDEZ MARTINEZ</v>
          </cell>
        </row>
        <row r="2098">
          <cell r="A2098">
            <v>53789</v>
          </cell>
          <cell r="B2098" t="str">
            <v>JUAN CARLOS NIETO MARTIN</v>
          </cell>
        </row>
        <row r="2099">
          <cell r="A2099">
            <v>53798</v>
          </cell>
          <cell r="B2099" t="str">
            <v>CARLOS JAVIER DE LA FUENTE BARTOLOME</v>
          </cell>
        </row>
        <row r="2100">
          <cell r="A2100">
            <v>53155</v>
          </cell>
          <cell r="B2100" t="str">
            <v>ALFONSO IGLESIAS GONZALEZ</v>
          </cell>
        </row>
        <row r="2101">
          <cell r="A2101">
            <v>53210</v>
          </cell>
          <cell r="B2101" t="str">
            <v>EDUARDO PINTO LIBRADA</v>
          </cell>
        </row>
        <row r="2102">
          <cell r="A2102">
            <v>53452</v>
          </cell>
          <cell r="B2102" t="str">
            <v>ANTONIO DE DIOS ARCHILLA</v>
          </cell>
        </row>
        <row r="2103">
          <cell r="A2103">
            <v>53463</v>
          </cell>
          <cell r="B2103" t="str">
            <v>BELEN LORENCES GARCIA</v>
          </cell>
        </row>
        <row r="2104">
          <cell r="A2104">
            <v>53489</v>
          </cell>
          <cell r="B2104" t="str">
            <v>DAVID HERNANDEZ BANDA</v>
          </cell>
        </row>
        <row r="2105">
          <cell r="A2105">
            <v>53490</v>
          </cell>
          <cell r="B2105" t="str">
            <v>CARLOS BENGOCHEA LAJARA</v>
          </cell>
        </row>
        <row r="2106">
          <cell r="A2106">
            <v>54053</v>
          </cell>
          <cell r="B2106" t="str">
            <v>NOELIA MATAMOROS OLIVERAS</v>
          </cell>
        </row>
        <row r="2107">
          <cell r="A2107">
            <v>54091</v>
          </cell>
          <cell r="B2107" t="str">
            <v>PAULA VARELA FOJO</v>
          </cell>
        </row>
        <row r="2108">
          <cell r="A2108">
            <v>13129</v>
          </cell>
          <cell r="B2108" t="str">
            <v>JESUS GONZALEZ DE LA CRUZ</v>
          </cell>
        </row>
        <row r="2109">
          <cell r="A2109">
            <v>52386</v>
          </cell>
          <cell r="B2109" t="str">
            <v>RUBEN LOPEZ CRUZ</v>
          </cell>
        </row>
        <row r="2110">
          <cell r="A2110">
            <v>53044</v>
          </cell>
          <cell r="B2110" t="str">
            <v>EDUARDO CAMPOS FERNANDEZ</v>
          </cell>
        </row>
        <row r="2111">
          <cell r="A2111">
            <v>53075</v>
          </cell>
          <cell r="B2111" t="str">
            <v>CHRISTIAN VIÑALS DEL OLMO</v>
          </cell>
        </row>
        <row r="2112">
          <cell r="A2112">
            <v>53172</v>
          </cell>
          <cell r="B2112" t="str">
            <v>DAVID GIL GARCIA</v>
          </cell>
        </row>
        <row r="2113">
          <cell r="A2113">
            <v>53219</v>
          </cell>
          <cell r="B2113" t="str">
            <v>ALBERTO GILA VILLA</v>
          </cell>
        </row>
        <row r="2114">
          <cell r="A2114">
            <v>53248</v>
          </cell>
          <cell r="B2114" t="str">
            <v>FRANCISCO MANUEL MARTIN FERNANDEZ</v>
          </cell>
        </row>
        <row r="2115">
          <cell r="A2115">
            <v>53480</v>
          </cell>
          <cell r="B2115" t="str">
            <v>DANIEL GREGORIO LLAMAZARES</v>
          </cell>
        </row>
        <row r="2116">
          <cell r="A2116">
            <v>53667</v>
          </cell>
          <cell r="B2116" t="str">
            <v>PABLO COELLO ANDRE</v>
          </cell>
        </row>
        <row r="2117">
          <cell r="A2117">
            <v>53897</v>
          </cell>
          <cell r="B2117" t="str">
            <v>JUAN JOSE CALZADA GARRIDO</v>
          </cell>
        </row>
        <row r="2118">
          <cell r="A2118">
            <v>54068</v>
          </cell>
          <cell r="B2118" t="str">
            <v>IGNACIO CALVINYO DACAL</v>
          </cell>
        </row>
        <row r="2119">
          <cell r="A2119">
            <v>54080</v>
          </cell>
          <cell r="B2119" t="str">
            <v>DAVID GORDO ZURERA</v>
          </cell>
        </row>
        <row r="2120">
          <cell r="A2120">
            <v>58176</v>
          </cell>
          <cell r="B2120" t="str">
            <v>JAVIER AMEZ MURCIEGO</v>
          </cell>
        </row>
        <row r="2121">
          <cell r="A2121">
            <v>5930</v>
          </cell>
          <cell r="B2121" t="str">
            <v>JUAN FRANCISCO CAMUS SANCHEZ</v>
          </cell>
        </row>
        <row r="2122">
          <cell r="A2122">
            <v>52777</v>
          </cell>
          <cell r="B2122" t="str">
            <v>Varios SUPRA</v>
          </cell>
        </row>
        <row r="2123">
          <cell r="A2123">
            <v>5000</v>
          </cell>
          <cell r="B2123" t="str">
            <v>PROVEEDORES</v>
          </cell>
        </row>
        <row r="2124">
          <cell r="A2124">
            <v>7181</v>
          </cell>
          <cell r="B2124" t="str">
            <v>SUPRA E-SHOP 80</v>
          </cell>
        </row>
        <row r="2125">
          <cell r="A2125">
            <v>7182</v>
          </cell>
          <cell r="B2125" t="str">
            <v>WEB GRANDES CUENTAS</v>
          </cell>
        </row>
        <row r="2126">
          <cell r="A2126">
            <v>7587</v>
          </cell>
          <cell r="B2126" t="str">
            <v>Supra W-APPLI</v>
          </cell>
        </row>
        <row r="2127">
          <cell r="A2127">
            <v>9227</v>
          </cell>
          <cell r="B2127" t="str">
            <v>DIRECCIONES ENVIO</v>
          </cell>
        </row>
        <row r="2128">
          <cell r="A2128">
            <v>9909</v>
          </cell>
          <cell r="B2128" t="str">
            <v>PERSONAL EMPRESA NO RED</v>
          </cell>
        </row>
        <row r="2129">
          <cell r="A2129">
            <v>9991</v>
          </cell>
          <cell r="B2129" t="str">
            <v>DMY BW</v>
          </cell>
        </row>
        <row r="2130">
          <cell r="A2130">
            <v>9996</v>
          </cell>
          <cell r="B2130" t="str">
            <v>INSOLVENTES PDT CERRAR</v>
          </cell>
        </row>
        <row r="2131">
          <cell r="A2131">
            <v>9997</v>
          </cell>
          <cell r="B2131" t="str">
            <v>ICO DOMESTIC</v>
          </cell>
        </row>
        <row r="2132">
          <cell r="A2132">
            <v>9998</v>
          </cell>
          <cell r="B2132" t="str">
            <v>ICO EXPORT</v>
          </cell>
        </row>
        <row r="2133">
          <cell r="A2133">
            <v>9999</v>
          </cell>
          <cell r="B2133" t="str">
            <v>DIVERS (MISC)</v>
          </cell>
        </row>
        <row r="2134">
          <cell r="A2134">
            <v>19200</v>
          </cell>
          <cell r="B2134" t="str">
            <v>CLI. AUTOSERVICIOS</v>
          </cell>
        </row>
        <row r="2135">
          <cell r="A2135">
            <v>29200</v>
          </cell>
          <cell r="B2135" t="str">
            <v>CTES AS  VERIFICADOS</v>
          </cell>
        </row>
        <row r="2136">
          <cell r="A2136">
            <v>39200</v>
          </cell>
          <cell r="B2136" t="str">
            <v>CTES MOST NO TRASPASABLES</v>
          </cell>
        </row>
        <row r="2137">
          <cell r="A2137">
            <v>52888</v>
          </cell>
          <cell r="B2137" t="str">
            <v>DM CLIENTES PRINCIPAL</v>
          </cell>
        </row>
        <row r="2138">
          <cell r="A2138">
            <v>31000</v>
          </cell>
          <cell r="B2138" t="str">
            <v>AS LUGO</v>
          </cell>
        </row>
        <row r="2139">
          <cell r="A2139">
            <v>31001</v>
          </cell>
          <cell r="B2139" t="str">
            <v>AS OURENSE</v>
          </cell>
        </row>
        <row r="2140">
          <cell r="A2140">
            <v>31002</v>
          </cell>
          <cell r="B2140" t="str">
            <v>AS BCN-MAQUINISTA</v>
          </cell>
        </row>
        <row r="2141">
          <cell r="A2141">
            <v>31003</v>
          </cell>
          <cell r="B2141" t="str">
            <v>AS BCN-MONTCADA</v>
          </cell>
        </row>
        <row r="2142">
          <cell r="A2142">
            <v>31004</v>
          </cell>
          <cell r="B2142" t="str">
            <v>AS BCN TODO CONSTRUCCION</v>
          </cell>
        </row>
        <row r="2143">
          <cell r="A2143">
            <v>31005</v>
          </cell>
          <cell r="B2143" t="str">
            <v>AS BCN-PALAU</v>
          </cell>
        </row>
        <row r="2144">
          <cell r="A2144">
            <v>31006</v>
          </cell>
          <cell r="B2144" t="str">
            <v>AS BCN-CORNELLA</v>
          </cell>
        </row>
        <row r="2145">
          <cell r="A2145">
            <v>31007</v>
          </cell>
          <cell r="B2145" t="str">
            <v>AS BCN-MATARO</v>
          </cell>
        </row>
        <row r="2146">
          <cell r="A2146">
            <v>31008</v>
          </cell>
          <cell r="B2146" t="str">
            <v>AS BCN-VIC</v>
          </cell>
        </row>
        <row r="2147">
          <cell r="A2147">
            <v>31009</v>
          </cell>
          <cell r="B2147" t="str">
            <v>AS BCN-LES FRANQUESES</v>
          </cell>
        </row>
        <row r="2148">
          <cell r="A2148">
            <v>52353</v>
          </cell>
          <cell r="B2148" t="str">
            <v>FERNANDO JESUS SELMA REQUENA</v>
          </cell>
        </row>
        <row r="2149">
          <cell r="A2149">
            <v>52634</v>
          </cell>
          <cell r="B2149" t="str">
            <v>EVA ARISO GUTIERREZ</v>
          </cell>
        </row>
        <row r="2150">
          <cell r="A2150">
            <v>53045</v>
          </cell>
          <cell r="B2150" t="str">
            <v>ENRIQUE FERNANDEZ GOYENAGA</v>
          </cell>
        </row>
        <row r="2151">
          <cell r="A2151">
            <v>53265</v>
          </cell>
          <cell r="B2151" t="str">
            <v>CRISTINA MOLINER FERNANDEZ</v>
          </cell>
        </row>
        <row r="2152">
          <cell r="A2152">
            <v>53393</v>
          </cell>
          <cell r="B2152" t="str">
            <v>DAVID RUIZ GONZALEZ</v>
          </cell>
        </row>
        <row r="2153">
          <cell r="A2153">
            <v>53674</v>
          </cell>
          <cell r="B2153" t="str">
            <v>MARIA DEL CARMEN MATILLA POZO</v>
          </cell>
        </row>
        <row r="2154">
          <cell r="A2154">
            <v>53690</v>
          </cell>
          <cell r="B2154" t="str">
            <v>ENRIQUE GOMEZ MESA</v>
          </cell>
        </row>
        <row r="2155">
          <cell r="A2155">
            <v>53794</v>
          </cell>
          <cell r="B2155" t="str">
            <v>TATIANA BURGUILLOS SENDINO</v>
          </cell>
        </row>
        <row r="2156">
          <cell r="A2156">
            <v>54081</v>
          </cell>
          <cell r="B2156" t="str">
            <v>MARTI AZCUNCE ESTEBAN</v>
          </cell>
        </row>
        <row r="2157">
          <cell r="A2157">
            <v>27046</v>
          </cell>
          <cell r="B2157" t="str">
            <v>DIEGO MANUEL YUS DIEZ</v>
          </cell>
        </row>
        <row r="2158">
          <cell r="A2158">
            <v>22700</v>
          </cell>
          <cell r="B2158" t="str">
            <v>Varios K3 KAM HDW</v>
          </cell>
        </row>
        <row r="2159">
          <cell r="A2159">
            <v>1901</v>
          </cell>
          <cell r="B2159" t="str">
            <v>OSCAR GANCEDO SANCHEZ</v>
          </cell>
        </row>
        <row r="2160">
          <cell r="A2160">
            <v>6998</v>
          </cell>
          <cell r="B2160" t="str">
            <v>EDUARD VERDAGUER FALLA</v>
          </cell>
        </row>
        <row r="2161">
          <cell r="A2161">
            <v>20409</v>
          </cell>
          <cell r="B2161" t="str">
            <v>IGNACIO BILBAO PORTA</v>
          </cell>
        </row>
        <row r="2162">
          <cell r="A2162">
            <v>42111</v>
          </cell>
          <cell r="B2162" t="str">
            <v>GUILLERMO LUIS PEREZ</v>
          </cell>
        </row>
        <row r="2163">
          <cell r="A2163">
            <v>52263</v>
          </cell>
          <cell r="B2163" t="str">
            <v>DANIEL MARTIN FALCATO</v>
          </cell>
        </row>
        <row r="2164">
          <cell r="A2164">
            <v>52272</v>
          </cell>
          <cell r="B2164" t="str">
            <v>ALFONSO ALCALDE GERMAN</v>
          </cell>
        </row>
        <row r="2165">
          <cell r="A2165">
            <v>52321</v>
          </cell>
          <cell r="B2165" t="str">
            <v>CRISTIAN ROMERO DE LA VIUDA</v>
          </cell>
        </row>
        <row r="2166">
          <cell r="A2166">
            <v>52535</v>
          </cell>
          <cell r="B2166" t="str">
            <v>JORGE BLANCO ROMERO</v>
          </cell>
        </row>
        <row r="2167">
          <cell r="A2167">
            <v>52584</v>
          </cell>
          <cell r="B2167" t="str">
            <v>MARTA BALLARIN CAMEO</v>
          </cell>
        </row>
        <row r="2168">
          <cell r="A2168">
            <v>52725</v>
          </cell>
          <cell r="B2168" t="str">
            <v>VICTOR QUERO GARCIA</v>
          </cell>
        </row>
        <row r="2169">
          <cell r="A2169">
            <v>52809</v>
          </cell>
          <cell r="B2169" t="str">
            <v>CESAR RASCADO PINILLOS</v>
          </cell>
        </row>
        <row r="2170">
          <cell r="A2170">
            <v>52853</v>
          </cell>
          <cell r="B2170" t="str">
            <v>RAFAEL MONTERO DEL CAMPO</v>
          </cell>
        </row>
        <row r="2171">
          <cell r="A2171">
            <v>53049</v>
          </cell>
          <cell r="B2171" t="str">
            <v>JAVIER DENIZ GUEDES</v>
          </cell>
        </row>
        <row r="2172">
          <cell r="A2172">
            <v>53079</v>
          </cell>
          <cell r="B2172" t="str">
            <v>DAVID LORENTE RATON</v>
          </cell>
        </row>
        <row r="2173">
          <cell r="A2173">
            <v>53255</v>
          </cell>
          <cell r="B2173" t="str">
            <v>HUGO MERLINI CASO</v>
          </cell>
        </row>
        <row r="2174">
          <cell r="A2174">
            <v>53291</v>
          </cell>
          <cell r="B2174" t="str">
            <v>DIEGO RUIZ MARIN</v>
          </cell>
        </row>
        <row r="2175">
          <cell r="A2175">
            <v>53418</v>
          </cell>
          <cell r="B2175" t="str">
            <v>ISAAC CUSCO ARTIGAS</v>
          </cell>
        </row>
        <row r="2176">
          <cell r="A2176">
            <v>53609</v>
          </cell>
          <cell r="B2176" t="str">
            <v>ALEX GOMEZ VARGAS</v>
          </cell>
        </row>
        <row r="2177">
          <cell r="A2177">
            <v>53664</v>
          </cell>
          <cell r="B2177" t="str">
            <v>SERGIO VAZQUEZ IGLESIAS</v>
          </cell>
        </row>
        <row r="2178">
          <cell r="A2178">
            <v>53803</v>
          </cell>
          <cell r="B2178" t="str">
            <v>MARIA ANGELES LOPEZ MARTINEZ</v>
          </cell>
        </row>
        <row r="2179">
          <cell r="A2179">
            <v>53933</v>
          </cell>
          <cell r="B2179" t="str">
            <v>ABEL SIERRA GOMEZ</v>
          </cell>
        </row>
        <row r="2180">
          <cell r="A2180">
            <v>54030</v>
          </cell>
          <cell r="B2180" t="str">
            <v>ANDREA ESTRADA TORRES</v>
          </cell>
        </row>
        <row r="2181">
          <cell r="A2181">
            <v>52513</v>
          </cell>
          <cell r="B2181" t="str">
            <v>CARLOS PEREZ SANCHEZ</v>
          </cell>
        </row>
        <row r="2182">
          <cell r="A2182">
            <v>614</v>
          </cell>
          <cell r="B2182" t="str">
            <v>JAVIER DE LOS SANTOS APARIC</v>
          </cell>
        </row>
        <row r="2183">
          <cell r="A2183">
            <v>3443</v>
          </cell>
          <cell r="B2183" t="str">
            <v>EDUARDO RUANO LOPEZ</v>
          </cell>
        </row>
        <row r="2184">
          <cell r="A2184">
            <v>27029</v>
          </cell>
          <cell r="B2184" t="str">
            <v>JUAN MANUEL ALONSO MARTINEZ</v>
          </cell>
        </row>
        <row r="2185">
          <cell r="A2185">
            <v>52636</v>
          </cell>
          <cell r="B2185" t="str">
            <v>JOSE MANUEL MUÑOZ NAVARRETE</v>
          </cell>
        </row>
        <row r="2186">
          <cell r="A2186">
            <v>52647</v>
          </cell>
          <cell r="B2186" t="str">
            <v>MARIA SANCHEZ SANCHEZ</v>
          </cell>
        </row>
        <row r="2187">
          <cell r="A2187">
            <v>52758</v>
          </cell>
          <cell r="B2187" t="str">
            <v>ALEXANDRE HURTADO CORRAL</v>
          </cell>
        </row>
        <row r="2188">
          <cell r="A2188">
            <v>52846</v>
          </cell>
          <cell r="B2188" t="str">
            <v>RAMON SERRAT TANE</v>
          </cell>
        </row>
        <row r="2189">
          <cell r="A2189">
            <v>53130</v>
          </cell>
          <cell r="B2189" t="str">
            <v>JOSE JAVIER FERNANDEZ GONZALEZ</v>
          </cell>
        </row>
        <row r="2190">
          <cell r="A2190">
            <v>53514</v>
          </cell>
          <cell r="B2190" t="str">
            <v>ELOY CALVO CALVO</v>
          </cell>
        </row>
        <row r="2191">
          <cell r="A2191">
            <v>53558</v>
          </cell>
          <cell r="B2191" t="str">
            <v>MANUEL VIDAL BONET</v>
          </cell>
        </row>
        <row r="2192">
          <cell r="A2192">
            <v>53629</v>
          </cell>
          <cell r="B2192" t="str">
            <v>GONZALO RUBIO DIAZ</v>
          </cell>
        </row>
        <row r="2193">
          <cell r="A2193">
            <v>53948</v>
          </cell>
          <cell r="B2193" t="str">
            <v>ASIER SAN MARTIN ORAYEN</v>
          </cell>
        </row>
        <row r="2194">
          <cell r="A2194">
            <v>39829</v>
          </cell>
          <cell r="B2194" t="str">
            <v>FRANZISKA FARMER</v>
          </cell>
        </row>
        <row r="2195">
          <cell r="A2195">
            <v>53567</v>
          </cell>
          <cell r="B2195" t="str">
            <v>LAURA SOLE GARCIA</v>
          </cell>
        </row>
        <row r="2196">
          <cell r="A2196">
            <v>53876</v>
          </cell>
          <cell r="B2196" t="str">
            <v>PATRICIA ROUSSEAU HERNANDEZ</v>
          </cell>
        </row>
        <row r="2197">
          <cell r="A2197">
            <v>52414</v>
          </cell>
          <cell r="B2197" t="str">
            <v>IÑIGO RODRIGUEZ MARTINEZ</v>
          </cell>
        </row>
        <row r="2198">
          <cell r="A2198">
            <v>53915</v>
          </cell>
          <cell r="B2198" t="str">
            <v>SILVANA NARDI</v>
          </cell>
        </row>
        <row r="2199">
          <cell r="A2199">
            <v>50270</v>
          </cell>
          <cell r="B2199" t="str">
            <v>Varios K3 Cargo</v>
          </cell>
        </row>
        <row r="2200">
          <cell r="A2200">
            <v>5500</v>
          </cell>
          <cell r="B2200" t="str">
            <v>DM PAGADORES AUTO</v>
          </cell>
        </row>
        <row r="2201">
          <cell r="A2201">
            <v>55273</v>
          </cell>
          <cell r="B2201" t="str">
            <v>DM KAM EJERCITO</v>
          </cell>
        </row>
        <row r="2202">
          <cell r="A2202">
            <v>9</v>
          </cell>
          <cell r="B2202" t="str">
            <v>RICARDO DOMINGUEZ DOMINGUEZ</v>
          </cell>
        </row>
        <row r="2203">
          <cell r="A2203">
            <v>200</v>
          </cell>
          <cell r="B2203" t="str">
            <v>DANIEL ARROYO CASAS</v>
          </cell>
        </row>
        <row r="2204">
          <cell r="A2204">
            <v>273</v>
          </cell>
          <cell r="B2204" t="str">
            <v>VICTOR ORGA IZQUIERDO</v>
          </cell>
        </row>
        <row r="2205">
          <cell r="A2205">
            <v>339</v>
          </cell>
          <cell r="B2205" t="str">
            <v>JOSE RAMON GRANADO NOGALES</v>
          </cell>
        </row>
        <row r="2206">
          <cell r="A2206">
            <v>482</v>
          </cell>
          <cell r="B2206" t="str">
            <v>ANTONIO MARTINEZ JIMENEZ</v>
          </cell>
        </row>
        <row r="2207">
          <cell r="A2207">
            <v>1014</v>
          </cell>
          <cell r="B2207" t="str">
            <v>DAVID ASEGURADO LOPEZ</v>
          </cell>
        </row>
        <row r="2208">
          <cell r="A2208">
            <v>1153</v>
          </cell>
          <cell r="B2208" t="str">
            <v>JUAN JOSE FERNANDEZ ARES</v>
          </cell>
        </row>
        <row r="2209">
          <cell r="A2209">
            <v>1275</v>
          </cell>
          <cell r="B2209" t="str">
            <v>FRANCISCO JAVIER GARCIA GARCIA</v>
          </cell>
        </row>
        <row r="2210">
          <cell r="A2210">
            <v>1354</v>
          </cell>
          <cell r="B2210" t="str">
            <v>MARIO AGUDO DE VERA</v>
          </cell>
        </row>
        <row r="2211">
          <cell r="A2211">
            <v>1395</v>
          </cell>
          <cell r="B2211" t="str">
            <v>DAVID VALDIVIA VARELA</v>
          </cell>
        </row>
        <row r="2212">
          <cell r="A2212">
            <v>3362</v>
          </cell>
          <cell r="B2212" t="str">
            <v>DANIEL MARTINEZ PEREZ</v>
          </cell>
        </row>
        <row r="2213">
          <cell r="A2213">
            <v>5107</v>
          </cell>
          <cell r="B2213" t="str">
            <v>ALBERTO ROMERO CASTILLEJO</v>
          </cell>
        </row>
        <row r="2214">
          <cell r="A2214">
            <v>5112</v>
          </cell>
          <cell r="B2214" t="str">
            <v>FRANCESC XAVIER MARTIN RIERA</v>
          </cell>
        </row>
        <row r="2215">
          <cell r="A2215">
            <v>5212</v>
          </cell>
          <cell r="B2215" t="str">
            <v>JUAN JOSE FERRUS FERRUS</v>
          </cell>
        </row>
        <row r="2216">
          <cell r="A2216">
            <v>5294</v>
          </cell>
          <cell r="B2216" t="str">
            <v>GEMA GONZALEZ SANTOS</v>
          </cell>
        </row>
        <row r="2217">
          <cell r="A2217">
            <v>5460</v>
          </cell>
          <cell r="B2217" t="str">
            <v>RAMON CLARIANA MARTINEZ</v>
          </cell>
        </row>
        <row r="2218">
          <cell r="A2218">
            <v>5837</v>
          </cell>
          <cell r="B2218" t="str">
            <v>JAVIER MARTINEZ CARBALLO</v>
          </cell>
        </row>
        <row r="2219">
          <cell r="A2219">
            <v>52273</v>
          </cell>
          <cell r="B2219" t="str">
            <v>HECTOR CARRASCO ANTICHNOGUERAS</v>
          </cell>
        </row>
        <row r="2220">
          <cell r="A2220">
            <v>7048</v>
          </cell>
          <cell r="B2220" t="str">
            <v>ALEJANDRO DOMENECH JOVE</v>
          </cell>
        </row>
        <row r="2221">
          <cell r="A2221">
            <v>11700</v>
          </cell>
          <cell r="B2221" t="str">
            <v>Varios K3 Auto</v>
          </cell>
        </row>
        <row r="2222">
          <cell r="A2222">
            <v>50003</v>
          </cell>
          <cell r="B2222" t="str">
            <v>DM PAGADORES CARGO</v>
          </cell>
        </row>
        <row r="2223">
          <cell r="A2223">
            <v>26</v>
          </cell>
          <cell r="B2223" t="str">
            <v>XAVIER MOYA LARAÑO</v>
          </cell>
        </row>
        <row r="2224">
          <cell r="A2224">
            <v>7966</v>
          </cell>
          <cell r="B2224" t="str">
            <v>CARLOS SALGADO BONIFACIO</v>
          </cell>
        </row>
        <row r="2225">
          <cell r="A2225">
            <v>58699</v>
          </cell>
          <cell r="B2225" t="str">
            <v>JOSE ANGEL ARIAS REY</v>
          </cell>
        </row>
        <row r="2226">
          <cell r="A2226">
            <v>525</v>
          </cell>
          <cell r="B2226" t="str">
            <v>JUAN LOPEZ BRULLES</v>
          </cell>
        </row>
        <row r="2227">
          <cell r="A2227">
            <v>2535</v>
          </cell>
          <cell r="B2227" t="str">
            <v>JOSE TAUSTE HERREROS</v>
          </cell>
        </row>
        <row r="2228">
          <cell r="A2228">
            <v>20271</v>
          </cell>
          <cell r="B2228" t="str">
            <v>GERARDO FERMIN GONZALEZ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>
      <selection activeCell="C42" sqref="C42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7" max="37" width="11.44140625" style="84"/>
  </cols>
  <sheetData>
    <row r="1" spans="1:16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x14ac:dyDescent="0.3">
      <c r="A3" s="84"/>
      <c r="B3" s="84"/>
      <c r="C3" s="99"/>
      <c r="D3" s="194">
        <v>0.375</v>
      </c>
      <c r="E3" s="128">
        <v>0.41666666666666669</v>
      </c>
      <c r="F3" s="194">
        <v>0.45833333333333298</v>
      </c>
      <c r="G3" s="128">
        <v>0.5</v>
      </c>
      <c r="H3" s="194">
        <v>0.54166666666666596</v>
      </c>
      <c r="I3" s="128">
        <v>0.58333333333333304</v>
      </c>
      <c r="J3" s="194">
        <v>0.625</v>
      </c>
      <c r="K3" s="128">
        <v>0.66666666666666596</v>
      </c>
      <c r="L3" s="194">
        <v>0.70833333333333304</v>
      </c>
      <c r="M3" s="195" t="s">
        <v>613</v>
      </c>
      <c r="N3" s="84"/>
      <c r="O3" s="84"/>
      <c r="P3" s="84"/>
    </row>
    <row r="4" spans="1:16" ht="15" x14ac:dyDescent="0.3">
      <c r="A4" s="84"/>
      <c r="B4" s="84"/>
      <c r="C4" s="110" t="s">
        <v>721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6">
        <v>2885491.83</v>
      </c>
      <c r="N4" s="84"/>
      <c r="O4" s="84"/>
      <c r="P4" s="84"/>
    </row>
    <row r="5" spans="1:16" ht="15" x14ac:dyDescent="0.3">
      <c r="A5" s="84"/>
      <c r="B5" s="84"/>
      <c r="C5" s="110" t="s">
        <v>784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6">
        <v>2344917</v>
      </c>
      <c r="N5" s="84"/>
      <c r="O5" s="84"/>
      <c r="P5" s="84"/>
    </row>
    <row r="6" spans="1:16" ht="15" x14ac:dyDescent="0.3">
      <c r="A6" s="84"/>
      <c r="B6" s="84"/>
      <c r="C6" s="110" t="s">
        <v>814</v>
      </c>
      <c r="D6" s="129">
        <v>199392.16999999998</v>
      </c>
      <c r="E6" s="115"/>
      <c r="F6" s="129"/>
      <c r="G6" s="115"/>
      <c r="H6" s="129"/>
      <c r="I6" s="115"/>
      <c r="J6" s="129"/>
      <c r="K6" s="115"/>
      <c r="L6" s="129"/>
      <c r="M6" s="196">
        <v>3200000</v>
      </c>
      <c r="N6" s="84"/>
      <c r="O6" s="84"/>
      <c r="P6" s="84"/>
    </row>
    <row r="7" spans="1:16" x14ac:dyDescent="0.3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0"/>
      <c r="O10" s="84"/>
      <c r="P10" s="84"/>
    </row>
    <row r="11" spans="1:16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3"/>
    <row r="40" spans="1:16" s="84" customFormat="1" x14ac:dyDescent="0.3"/>
    <row r="41" spans="1:16" s="84" customFormat="1" x14ac:dyDescent="0.3"/>
    <row r="42" spans="1:16" s="84" customFormat="1" x14ac:dyDescent="0.3"/>
    <row r="43" spans="1:16" s="84" customFormat="1" x14ac:dyDescent="0.3"/>
    <row r="44" spans="1:16" s="84" customFormat="1" x14ac:dyDescent="0.3"/>
    <row r="45" spans="1:16" s="84" customFormat="1" x14ac:dyDescent="0.3"/>
    <row r="46" spans="1:16" s="84" customFormat="1" x14ac:dyDescent="0.3"/>
    <row r="47" spans="1:16" s="84" customFormat="1" x14ac:dyDescent="0.3"/>
    <row r="48" spans="1:16" s="84" customFormat="1" x14ac:dyDescent="0.3"/>
    <row r="49" s="84" customFormat="1" x14ac:dyDescent="0.3"/>
    <row r="50" s="84" customFormat="1" x14ac:dyDescent="0.3"/>
    <row r="51" s="84" customFormat="1" x14ac:dyDescent="0.3"/>
    <row r="52" s="84" customFormat="1" x14ac:dyDescent="0.3"/>
    <row r="53" s="84" customFormat="1" x14ac:dyDescent="0.3"/>
    <row r="54" s="84" customFormat="1" x14ac:dyDescent="0.3"/>
    <row r="55" s="84" customFormat="1" x14ac:dyDescent="0.3"/>
    <row r="56" s="84" customFormat="1" x14ac:dyDescent="0.3"/>
    <row r="57" s="84" customFormat="1" x14ac:dyDescent="0.3"/>
    <row r="58" s="84" customFormat="1" x14ac:dyDescent="0.3"/>
    <row r="59" s="84" customFormat="1" x14ac:dyDescent="0.3"/>
    <row r="60" s="84" customFormat="1" x14ac:dyDescent="0.3"/>
    <row r="61" s="84" customFormat="1" x14ac:dyDescent="0.3"/>
    <row r="62" s="84" customFormat="1" x14ac:dyDescent="0.3"/>
    <row r="63" s="84" customFormat="1" x14ac:dyDescent="0.3"/>
    <row r="64" s="84" customFormat="1" x14ac:dyDescent="0.3"/>
    <row r="65" s="84" customFormat="1" x14ac:dyDescent="0.3"/>
    <row r="66" s="84" customFormat="1" x14ac:dyDescent="0.3"/>
    <row r="67" s="84" customFormat="1" x14ac:dyDescent="0.3"/>
    <row r="68" s="84" customFormat="1" x14ac:dyDescent="0.3"/>
    <row r="69" s="84" customFormat="1" x14ac:dyDescent="0.3"/>
    <row r="70" s="84" customFormat="1" x14ac:dyDescent="0.3"/>
    <row r="71" s="84" customFormat="1" x14ac:dyDescent="0.3"/>
    <row r="72" s="84" customFormat="1" x14ac:dyDescent="0.3"/>
    <row r="73" s="84" customFormat="1" x14ac:dyDescent="0.3"/>
    <row r="74" s="84" customFormat="1" x14ac:dyDescent="0.3"/>
    <row r="75" s="84" customFormat="1" x14ac:dyDescent="0.3"/>
    <row r="76" s="84" customFormat="1" x14ac:dyDescent="0.3"/>
    <row r="77" s="84" customFormat="1" x14ac:dyDescent="0.3"/>
    <row r="78" s="84" customFormat="1" x14ac:dyDescent="0.3"/>
    <row r="79" s="84" customFormat="1" x14ac:dyDescent="0.3"/>
    <row r="80" s="84" customFormat="1" x14ac:dyDescent="0.3"/>
    <row r="81" s="84" customFormat="1" x14ac:dyDescent="0.3"/>
    <row r="82" s="84" customFormat="1" x14ac:dyDescent="0.3"/>
    <row r="83" s="84" customFormat="1" x14ac:dyDescent="0.3"/>
    <row r="84" s="84" customFormat="1" x14ac:dyDescent="0.3"/>
    <row r="85" s="84" customFormat="1" x14ac:dyDescent="0.3"/>
    <row r="86" s="84" customFormat="1" x14ac:dyDescent="0.3"/>
    <row r="87" s="84" customFormat="1" x14ac:dyDescent="0.3"/>
    <row r="88" s="84" customFormat="1" x14ac:dyDescent="0.3"/>
    <row r="89" s="84" customFormat="1" x14ac:dyDescent="0.3"/>
    <row r="90" s="84" customFormat="1" x14ac:dyDescent="0.3"/>
    <row r="91" s="84" customFormat="1" x14ac:dyDescent="0.3"/>
    <row r="92" s="84" customFormat="1" x14ac:dyDescent="0.3"/>
    <row r="93" s="84" customFormat="1" x14ac:dyDescent="0.3"/>
    <row r="94" s="84" customFormat="1" x14ac:dyDescent="0.3"/>
    <row r="95" s="84" customFormat="1" x14ac:dyDescent="0.3"/>
    <row r="96" s="84" customFormat="1" x14ac:dyDescent="0.3"/>
    <row r="97" s="84" customFormat="1" x14ac:dyDescent="0.3"/>
    <row r="98" s="84" customFormat="1" x14ac:dyDescent="0.3"/>
    <row r="99" s="84" customFormat="1" x14ac:dyDescent="0.3"/>
    <row r="100" s="84" customFormat="1" x14ac:dyDescent="0.3"/>
    <row r="101" s="84" customFormat="1" x14ac:dyDescent="0.3"/>
    <row r="102" s="84" customFormat="1" x14ac:dyDescent="0.3"/>
    <row r="103" s="84" customFormat="1" x14ac:dyDescent="0.3"/>
    <row r="104" s="84" customFormat="1" x14ac:dyDescent="0.3"/>
    <row r="105" s="84" customFormat="1" x14ac:dyDescent="0.3"/>
    <row r="106" s="84" customFormat="1" x14ac:dyDescent="0.3"/>
    <row r="107" s="84" customFormat="1" x14ac:dyDescent="0.3"/>
    <row r="108" s="84" customFormat="1" x14ac:dyDescent="0.3"/>
    <row r="109" s="84" customFormat="1" x14ac:dyDescent="0.3"/>
    <row r="110" s="84" customFormat="1" x14ac:dyDescent="0.3"/>
    <row r="111" s="84" customFormat="1" x14ac:dyDescent="0.3"/>
    <row r="112" s="84" customFormat="1" x14ac:dyDescent="0.3"/>
    <row r="113" s="84" customFormat="1" x14ac:dyDescent="0.3"/>
    <row r="114" s="84" customFormat="1" x14ac:dyDescent="0.3"/>
    <row r="115" s="84" customFormat="1" x14ac:dyDescent="0.3"/>
    <row r="116" s="84" customFormat="1" x14ac:dyDescent="0.3"/>
    <row r="117" s="84" customFormat="1" x14ac:dyDescent="0.3"/>
    <row r="118" s="84" customFormat="1" x14ac:dyDescent="0.3"/>
    <row r="119" s="84" customFormat="1" x14ac:dyDescent="0.3"/>
    <row r="120" s="84" customFormat="1" x14ac:dyDescent="0.3"/>
    <row r="121" s="84" customFormat="1" x14ac:dyDescent="0.3"/>
    <row r="122" s="84" customFormat="1" x14ac:dyDescent="0.3"/>
    <row r="123" s="84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14.6640625" bestFit="1" customWidth="1"/>
    <col min="9" max="9" width="17.5546875" customWidth="1"/>
    <col min="10" max="10" width="20" customWidth="1"/>
    <col min="11" max="11" width="15" customWidth="1"/>
  </cols>
  <sheetData>
    <row r="1" spans="1:19" ht="66" customHeight="1" x14ac:dyDescent="0.3">
      <c r="B1" s="111" t="s">
        <v>669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35">
      <c r="A2" s="172" t="s">
        <v>606</v>
      </c>
      <c r="B2" s="173" t="s">
        <v>0</v>
      </c>
      <c r="C2" s="173" t="s">
        <v>1</v>
      </c>
      <c r="D2" s="173" t="s">
        <v>2</v>
      </c>
      <c r="E2" s="173" t="s">
        <v>3</v>
      </c>
      <c r="F2" s="173" t="s">
        <v>706</v>
      </c>
      <c r="G2" s="173" t="s">
        <v>148</v>
      </c>
      <c r="H2" s="173" t="s">
        <v>171</v>
      </c>
      <c r="I2" s="174" t="s">
        <v>736</v>
      </c>
      <c r="J2" s="174" t="s">
        <v>722</v>
      </c>
      <c r="K2" s="175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5" x14ac:dyDescent="0.3">
      <c r="A3" s="31">
        <v>910</v>
      </c>
      <c r="B3" s="28" t="s">
        <v>624</v>
      </c>
      <c r="C3" s="29">
        <f>VLOOKUP(H3,'Vta RdV'!$J$3:$K$18,2,0)</f>
        <v>9184.4999999999982</v>
      </c>
      <c r="D3" s="29">
        <f>VLOOKUP(H3,Objetivos!$A$5:$B$18,2,0)</f>
        <v>233322.64226905274</v>
      </c>
      <c r="E3" s="30">
        <f t="shared" ref="E3:E16" si="0">+C3/D3</f>
        <v>3.9363946467780096E-2</v>
      </c>
      <c r="F3" s="31">
        <f>RANK($E3,E3:E4,0)</f>
        <v>2</v>
      </c>
      <c r="G3" s="177">
        <f>RANK($E3,$E$3:$E$18,0)</f>
        <v>13</v>
      </c>
      <c r="H3" s="29">
        <v>159</v>
      </c>
      <c r="I3" s="29">
        <f>VLOOKUP(H3,'Clientes Compradores'!$B$3:$C$20,2,0)</f>
        <v>59</v>
      </c>
      <c r="J3" s="180">
        <f>+I3/VLOOKUP(H3,'Clientes Compradores'!$F$2:$J$15,5,0)</f>
        <v>0.45038167938931295</v>
      </c>
      <c r="K3" s="177">
        <f>RANK($J3,$J$3:$J$15,0)</f>
        <v>10</v>
      </c>
      <c r="L3" s="84"/>
      <c r="M3" s="84"/>
      <c r="N3" s="84"/>
      <c r="O3" s="84"/>
      <c r="P3" s="84"/>
      <c r="Q3" s="84"/>
      <c r="R3" s="84"/>
      <c r="S3" s="84"/>
    </row>
    <row r="4" spans="1:19" ht="15" x14ac:dyDescent="0.3">
      <c r="A4" s="31">
        <v>6475</v>
      </c>
      <c r="B4" s="28" t="s">
        <v>614</v>
      </c>
      <c r="C4" s="29">
        <f>VLOOKUP(H4,'Vta RdV'!$J$3:$K$18,2,0)</f>
        <v>19150.219999999998</v>
      </c>
      <c r="D4" s="29">
        <f>VLOOKUP(H4,Objetivos!$A$5:$B$18,2,0)</f>
        <v>211618.43787873679</v>
      </c>
      <c r="E4" s="30">
        <f t="shared" si="0"/>
        <v>9.0494099625542099E-2</v>
      </c>
      <c r="F4" s="31">
        <f>RANK($E4,E3:E4,0)</f>
        <v>1</v>
      </c>
      <c r="G4" s="177">
        <f t="shared" ref="G4:G18" si="1">RANK($E4,$E$3:$E$18,0)</f>
        <v>2</v>
      </c>
      <c r="H4" s="29">
        <v>163</v>
      </c>
      <c r="I4" s="29">
        <f>VLOOKUP(H4,'Clientes Compradores'!$B$3:$C$20,2,0)</f>
        <v>78</v>
      </c>
      <c r="J4" s="180">
        <f>+I4/VLOOKUP(H4,'Clientes Compradores'!$F$2:$J$15,5,0)</f>
        <v>0.8764044943820225</v>
      </c>
      <c r="K4" s="177">
        <f t="shared" ref="K4:K14" si="2">RANK($J4,$J$3:$J$15,0)</f>
        <v>2</v>
      </c>
      <c r="L4" s="84"/>
      <c r="M4" s="84"/>
      <c r="N4" s="84"/>
      <c r="O4" s="84"/>
      <c r="P4" s="84"/>
      <c r="Q4" s="84"/>
      <c r="R4" s="84"/>
      <c r="S4" s="84"/>
    </row>
    <row r="5" spans="1:19" ht="15" x14ac:dyDescent="0.3">
      <c r="A5" s="48">
        <v>1905</v>
      </c>
      <c r="B5" s="2" t="s">
        <v>616</v>
      </c>
      <c r="C5" s="8">
        <f>VLOOKUP(H5,'Vta RdV'!$J$3:$K$18,2,0)</f>
        <v>22817.239999999991</v>
      </c>
      <c r="D5" s="8">
        <f>VLOOKUP(H5,Objetivos!$A$5:$B$18,2,0)</f>
        <v>315494.13084280706</v>
      </c>
      <c r="E5" s="9">
        <f t="shared" si="0"/>
        <v>7.232223287021633E-2</v>
      </c>
      <c r="F5" s="21">
        <f>RANK($E5,E5:E6,0)</f>
        <v>1</v>
      </c>
      <c r="G5" s="177">
        <f t="shared" si="1"/>
        <v>5</v>
      </c>
      <c r="H5" s="8">
        <v>160</v>
      </c>
      <c r="I5" s="12">
        <f>VLOOKUP(H5,'Clientes Compradores'!$B$3:$C$20,2,0)</f>
        <v>86</v>
      </c>
      <c r="J5" s="181">
        <f>+I5/VLOOKUP(H5,'Clientes Compradores'!$F$2:$J$15,5,0)</f>
        <v>0.60139860139860135</v>
      </c>
      <c r="K5" s="177">
        <f t="shared" si="2"/>
        <v>6</v>
      </c>
      <c r="L5" s="84"/>
      <c r="M5" s="84"/>
      <c r="N5" s="84"/>
      <c r="O5" s="84"/>
      <c r="P5" s="84"/>
      <c r="Q5" s="84"/>
      <c r="R5" s="84"/>
      <c r="S5" s="84"/>
    </row>
    <row r="6" spans="1:19" ht="15" x14ac:dyDescent="0.3">
      <c r="A6" s="48">
        <v>664</v>
      </c>
      <c r="B6" s="3" t="s">
        <v>618</v>
      </c>
      <c r="C6" s="8">
        <f>VLOOKUP(H6,'Vta RdV'!$J$3:$K$18,2,0)</f>
        <v>19838.559999999998</v>
      </c>
      <c r="D6" s="8">
        <f>VLOOKUP(H6,Objetivos!$A$5:$B$18,2,0)</f>
        <v>295717.58664360223</v>
      </c>
      <c r="E6" s="9">
        <f t="shared" si="0"/>
        <v>6.708616902081431E-2</v>
      </c>
      <c r="F6" s="21">
        <f>RANK($E6,E5:E6,0)</f>
        <v>2</v>
      </c>
      <c r="G6" s="177">
        <f t="shared" si="1"/>
        <v>7</v>
      </c>
      <c r="H6" s="8">
        <v>161</v>
      </c>
      <c r="I6" s="12">
        <f>VLOOKUP(H6,'Clientes Compradores'!$B$3:$C$20,2,0)</f>
        <v>98</v>
      </c>
      <c r="J6" s="181">
        <f>+I6/VLOOKUP(H6,'Clientes Compradores'!$F$2:$J$15,5,0)</f>
        <v>0.62820512820512819</v>
      </c>
      <c r="K6" s="177">
        <f t="shared" si="2"/>
        <v>4</v>
      </c>
      <c r="L6" s="84"/>
      <c r="M6" s="84"/>
      <c r="N6" s="84"/>
      <c r="O6" s="84"/>
      <c r="P6" s="84"/>
      <c r="Q6" s="84"/>
      <c r="R6" s="84"/>
      <c r="S6" s="84"/>
    </row>
    <row r="7" spans="1:19" ht="15" x14ac:dyDescent="0.3">
      <c r="A7" s="31">
        <v>600</v>
      </c>
      <c r="B7" s="28" t="s">
        <v>621</v>
      </c>
      <c r="C7" s="29">
        <f>VLOOKUP(H7,'Vta RdV'!$J$3:$K$18,2,0)</f>
        <v>12601.419999999996</v>
      </c>
      <c r="D7" s="29">
        <f>VLOOKUP(H7,Objetivos!$A$5:$B$18,2,0)</f>
        <v>222492.77939887729</v>
      </c>
      <c r="E7" s="30">
        <f t="shared" si="0"/>
        <v>5.6637433511532574E-2</v>
      </c>
      <c r="F7" s="32">
        <f>RANK($E7,E7:E8,0)</f>
        <v>2</v>
      </c>
      <c r="G7" s="177">
        <f t="shared" si="1"/>
        <v>9</v>
      </c>
      <c r="H7" s="29">
        <v>152</v>
      </c>
      <c r="I7" s="29">
        <f>VLOOKUP(H7,'Clientes Compradores'!$B$3:$C$20,2,0)</f>
        <v>49</v>
      </c>
      <c r="J7" s="180">
        <f>+I7/VLOOKUP(H7,'Clientes Compradores'!$F$2:$J$15,5,0)</f>
        <v>0.39200000000000002</v>
      </c>
      <c r="K7" s="177">
        <f t="shared" si="2"/>
        <v>12</v>
      </c>
      <c r="L7" s="84"/>
      <c r="M7" s="84"/>
      <c r="N7" s="84"/>
      <c r="O7" s="84"/>
      <c r="P7" s="84"/>
      <c r="Q7" s="84"/>
      <c r="R7" s="84"/>
      <c r="S7" s="84"/>
    </row>
    <row r="8" spans="1:19" ht="15" x14ac:dyDescent="0.3">
      <c r="A8" s="31">
        <v>590</v>
      </c>
      <c r="B8" s="28" t="s">
        <v>622</v>
      </c>
      <c r="C8" s="29">
        <f>VLOOKUP(H8,'Vta RdV'!$J$3:$K$18,2,0)</f>
        <v>29771.24</v>
      </c>
      <c r="D8" s="29">
        <f>VLOOKUP(H8,Objetivos!$A$5:$B$18,2,0)</f>
        <v>332411.72556875198</v>
      </c>
      <c r="E8" s="30">
        <f t="shared" si="0"/>
        <v>8.9561341282597087E-2</v>
      </c>
      <c r="F8" s="32">
        <f>RANK($E8,E7:E8,0)</f>
        <v>1</v>
      </c>
      <c r="G8" s="177">
        <f t="shared" si="1"/>
        <v>3</v>
      </c>
      <c r="H8" s="29">
        <v>158</v>
      </c>
      <c r="I8" s="29">
        <f>VLOOKUP(H8,'Clientes Compradores'!$B$3:$C$20,2,0)</f>
        <v>98</v>
      </c>
      <c r="J8" s="180">
        <f>+I8/VLOOKUP(H8,'Clientes Compradores'!$F$2:$J$15,5,0)</f>
        <v>0.62420382165605093</v>
      </c>
      <c r="K8" s="177">
        <f t="shared" si="2"/>
        <v>5</v>
      </c>
      <c r="L8" s="84"/>
      <c r="M8" s="84"/>
      <c r="N8" s="84"/>
      <c r="O8" s="84"/>
      <c r="P8" s="84"/>
      <c r="Q8" s="84"/>
      <c r="R8" s="84"/>
      <c r="S8" s="84"/>
    </row>
    <row r="9" spans="1:19" ht="15" x14ac:dyDescent="0.3">
      <c r="A9" s="49">
        <v>351</v>
      </c>
      <c r="B9" s="4" t="s">
        <v>625</v>
      </c>
      <c r="C9" s="8">
        <f>VLOOKUP(H9,'Vta RdV'!$J$3:$K$18,2,0)</f>
        <v>7003.3499999999976</v>
      </c>
      <c r="D9" s="8">
        <f>VLOOKUP(H9,Objetivos!$A$5:$B$18,2,0)</f>
        <v>262762.41436580126</v>
      </c>
      <c r="E9" s="9">
        <f t="shared" si="0"/>
        <v>2.6652784481765248E-2</v>
      </c>
      <c r="F9" s="21">
        <f>RANK($E9,E9:E10,0)</f>
        <v>2</v>
      </c>
      <c r="G9" s="177">
        <f t="shared" si="1"/>
        <v>15</v>
      </c>
      <c r="H9" s="8">
        <v>151</v>
      </c>
      <c r="I9" s="12">
        <f>VLOOKUP(H9,'Clientes Compradores'!$B$3:$C$20,2,0)</f>
        <v>47</v>
      </c>
      <c r="J9" s="181">
        <f>+I9/VLOOKUP(H9,'Clientes Compradores'!$F$2:$J$15,5,0)</f>
        <v>0.36434108527131781</v>
      </c>
      <c r="K9" s="177">
        <f t="shared" si="2"/>
        <v>13</v>
      </c>
      <c r="L9" s="84"/>
      <c r="M9" s="84"/>
      <c r="N9" s="84"/>
      <c r="O9" s="84"/>
      <c r="P9" s="84"/>
      <c r="Q9" s="84"/>
      <c r="R9" s="84"/>
      <c r="S9" s="84"/>
    </row>
    <row r="10" spans="1:19" ht="15" x14ac:dyDescent="0.3">
      <c r="A10" s="49">
        <v>5113</v>
      </c>
      <c r="B10" s="5" t="s">
        <v>623</v>
      </c>
      <c r="C10" s="8">
        <f>VLOOKUP(H10,'Vta RdV'!$J$3:$K$18,2,0)</f>
        <v>9339.86</v>
      </c>
      <c r="D10" s="8">
        <f>VLOOKUP(H10,Objetivos!$A$5:$B$18,2,0)</f>
        <v>243399.37964813487</v>
      </c>
      <c r="E10" s="9">
        <f t="shared" si="0"/>
        <v>3.8372571094889271E-2</v>
      </c>
      <c r="F10" s="21">
        <f>RANK($E10,E9:E10,0)</f>
        <v>1</v>
      </c>
      <c r="G10" s="177">
        <f t="shared" si="1"/>
        <v>14</v>
      </c>
      <c r="H10" s="8">
        <v>156</v>
      </c>
      <c r="I10" s="12">
        <f>VLOOKUP(H10,'Clientes Compradores'!$B$3:$C$20,2,0)</f>
        <v>68</v>
      </c>
      <c r="J10" s="181">
        <f>+I10/VLOOKUP(H10,'Clientes Compradores'!$F$2:$J$15,5,0)</f>
        <v>0.58620689655172409</v>
      </c>
      <c r="K10" s="177">
        <f t="shared" si="2"/>
        <v>7</v>
      </c>
      <c r="L10" s="84"/>
      <c r="M10" s="84"/>
      <c r="N10" s="84"/>
      <c r="O10" s="84"/>
      <c r="P10" s="84"/>
      <c r="Q10" s="84"/>
      <c r="R10" s="84"/>
      <c r="S10" s="84"/>
    </row>
    <row r="11" spans="1:19" ht="15" x14ac:dyDescent="0.3">
      <c r="A11" s="31">
        <v>585</v>
      </c>
      <c r="B11" s="28" t="s">
        <v>620</v>
      </c>
      <c r="C11" s="29">
        <f>VLOOKUP(H11,'Vta RdV'!$J$3:$K$18,2,0)</f>
        <v>15941.74</v>
      </c>
      <c r="D11" s="29">
        <f>VLOOKUP(H11,Objetivos!$A$5:$B$18,2,0)</f>
        <v>299951.6986382688</v>
      </c>
      <c r="E11" s="30">
        <f t="shared" si="0"/>
        <v>5.3147690352723015E-2</v>
      </c>
      <c r="F11" s="32">
        <f>RANK($E11,E11:E12,0)</f>
        <v>1</v>
      </c>
      <c r="G11" s="177">
        <f t="shared" si="1"/>
        <v>11</v>
      </c>
      <c r="H11" s="29">
        <v>162</v>
      </c>
      <c r="I11" s="29">
        <f>VLOOKUP(H11,'Clientes Compradores'!$B$3:$C$20,2,0)</f>
        <v>89</v>
      </c>
      <c r="J11" s="180">
        <f>+I11/VLOOKUP(H11,'Clientes Compradores'!$F$2:$J$15,5,0)</f>
        <v>0.58552631578947367</v>
      </c>
      <c r="K11" s="177">
        <f t="shared" si="2"/>
        <v>8</v>
      </c>
      <c r="L11" s="84"/>
      <c r="M11" s="84"/>
      <c r="N11" s="84"/>
      <c r="O11" s="84"/>
      <c r="P11" s="84"/>
      <c r="Q11" s="84"/>
      <c r="R11" s="84"/>
      <c r="S11" s="84"/>
    </row>
    <row r="12" spans="1:19" ht="15" x14ac:dyDescent="0.3">
      <c r="A12" s="31">
        <v>245</v>
      </c>
      <c r="B12" s="28" t="s">
        <v>619</v>
      </c>
      <c r="C12" s="29">
        <f>VLOOKUP(H12,'Vta RdV'!$J$3:$K$18,2,0)</f>
        <v>12555.830000000002</v>
      </c>
      <c r="D12" s="29">
        <f>VLOOKUP(H12,Objetivos!$A$5:$B$18,2,0)</f>
        <v>252146.3791420848</v>
      </c>
      <c r="E12" s="30">
        <f t="shared" si="0"/>
        <v>4.9795797356759881E-2</v>
      </c>
      <c r="F12" s="32">
        <f>RANK($E12,E11:E12,0)</f>
        <v>2</v>
      </c>
      <c r="G12" s="177">
        <f t="shared" si="1"/>
        <v>12</v>
      </c>
      <c r="H12" s="29">
        <v>155</v>
      </c>
      <c r="I12" s="29">
        <f>VLOOKUP(H12,'Clientes Compradores'!$B$3:$C$20,2,0)</f>
        <v>60</v>
      </c>
      <c r="J12" s="180">
        <f>+I12/VLOOKUP(H12,'Clientes Compradores'!$F$2:$J$15,5,0)</f>
        <v>0.46511627906976744</v>
      </c>
      <c r="K12" s="177">
        <f t="shared" si="2"/>
        <v>9</v>
      </c>
      <c r="L12" s="84"/>
      <c r="M12" s="84"/>
      <c r="N12" s="84"/>
      <c r="O12" s="84"/>
      <c r="P12" s="84"/>
      <c r="Q12" s="84"/>
      <c r="R12" s="84"/>
      <c r="S12" s="84"/>
    </row>
    <row r="13" spans="1:19" ht="15" x14ac:dyDescent="0.3">
      <c r="A13" s="48">
        <v>6273</v>
      </c>
      <c r="B13" s="2" t="s">
        <v>615</v>
      </c>
      <c r="C13" s="8">
        <f>VLOOKUP(H13,'Vta RdV'!$J$3:$K$18,2,0)</f>
        <v>9252.8000000000011</v>
      </c>
      <c r="D13" s="8">
        <f>VLOOKUP(H13,Objetivos!$A$5:$B$18,2,0)</f>
        <v>157133.28915971934</v>
      </c>
      <c r="E13" s="9">
        <f t="shared" si="0"/>
        <v>5.8885039888619158E-2</v>
      </c>
      <c r="F13" s="21">
        <f>RANK($E13,E13:E14,0)</f>
        <v>2</v>
      </c>
      <c r="G13" s="177">
        <f t="shared" si="1"/>
        <v>8</v>
      </c>
      <c r="H13" s="8">
        <v>153</v>
      </c>
      <c r="I13" s="12">
        <f>VLOOKUP(H13,'Clientes Compradores'!$B$3:$C$20,2,0)</f>
        <v>40</v>
      </c>
      <c r="J13" s="181">
        <f>+I13/VLOOKUP(H13,'Clientes Compradores'!$F$2:$J$15,5,0)</f>
        <v>0.43010752688172044</v>
      </c>
      <c r="K13" s="177">
        <f t="shared" si="2"/>
        <v>11</v>
      </c>
      <c r="L13" s="84"/>
      <c r="M13" s="84"/>
      <c r="N13" s="84"/>
      <c r="O13" s="84"/>
      <c r="P13" s="84"/>
      <c r="Q13" s="84"/>
      <c r="R13" s="84"/>
      <c r="S13" s="84"/>
    </row>
    <row r="14" spans="1:19" ht="15" x14ac:dyDescent="0.3">
      <c r="A14" s="48">
        <v>961</v>
      </c>
      <c r="B14" s="3" t="s">
        <v>617</v>
      </c>
      <c r="C14" s="8">
        <f>VLOOKUP(H14,'Vta RdV'!$J$3:$K$18,2,0)</f>
        <v>24178.950000000008</v>
      </c>
      <c r="D14" s="8">
        <f>VLOOKUP(H14,Objetivos!$A$5:$B$18,2,0)</f>
        <v>313204.30780620547</v>
      </c>
      <c r="E14" s="9">
        <f t="shared" si="0"/>
        <v>7.7198650840270958E-2</v>
      </c>
      <c r="F14" s="21">
        <f>RANK($E14,E13:E14,0)</f>
        <v>1</v>
      </c>
      <c r="G14" s="177">
        <f t="shared" si="1"/>
        <v>4</v>
      </c>
      <c r="H14" s="8">
        <v>157</v>
      </c>
      <c r="I14" s="12">
        <f>VLOOKUP(H14,'Clientes Compradores'!$B$3:$C$20,2,0)</f>
        <v>94</v>
      </c>
      <c r="J14" s="181">
        <f>+I14/VLOOKUP(H14,'Clientes Compradores'!$F$2:$J$15,5,0)</f>
        <v>0.64827586206896548</v>
      </c>
      <c r="K14" s="177">
        <f t="shared" si="2"/>
        <v>3</v>
      </c>
      <c r="L14" s="84"/>
      <c r="M14" s="84"/>
      <c r="N14" s="84"/>
      <c r="O14" s="84"/>
      <c r="P14" s="84"/>
      <c r="Q14" s="84"/>
      <c r="R14" s="84"/>
      <c r="S14" s="84"/>
    </row>
    <row r="15" spans="1:19" ht="15" x14ac:dyDescent="0.3">
      <c r="A15" s="31">
        <v>39480</v>
      </c>
      <c r="B15" s="28" t="s">
        <v>626</v>
      </c>
      <c r="C15" s="29">
        <f>VLOOKUP(H15,'Vta RdV'!$J$3:$K$18,2,0)</f>
        <v>5735.83</v>
      </c>
      <c r="D15" s="29">
        <f>VLOOKUP(H15,Objetivos!$A$5:$B$18,2,0)</f>
        <v>28427.230909380109</v>
      </c>
      <c r="E15" s="30">
        <f t="shared" si="0"/>
        <v>0.20177237868452932</v>
      </c>
      <c r="F15" s="32">
        <f>RANK($E15,E15:E16,0)</f>
        <v>1</v>
      </c>
      <c r="G15" s="177">
        <f t="shared" si="1"/>
        <v>1</v>
      </c>
      <c r="H15" s="29">
        <v>182</v>
      </c>
      <c r="I15" s="29">
        <f>VLOOKUP(H15,'Clientes Compradores'!$B$3:$C$20,2,0)</f>
        <v>52</v>
      </c>
      <c r="J15" s="180">
        <f>+I15/VLOOKUP(H15,'Clientes Compradores'!$F$2:$J$15,5,0)</f>
        <v>1.7333333333333334</v>
      </c>
      <c r="K15" s="177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5" x14ac:dyDescent="0.3">
      <c r="A16" s="31">
        <v>59255</v>
      </c>
      <c r="B16" s="28" t="s">
        <v>627</v>
      </c>
      <c r="C16" s="29">
        <f>+'Vtas AS'!B1</f>
        <v>39268.239999999998</v>
      </c>
      <c r="D16" s="29">
        <f>SUM('JAS Duelos'!D3:D16)</f>
        <v>734931.41496553144</v>
      </c>
      <c r="E16" s="30">
        <f t="shared" si="0"/>
        <v>5.3431162691339969E-2</v>
      </c>
      <c r="F16" s="32">
        <f>RANK($E16,E15:E16,0)</f>
        <v>2</v>
      </c>
      <c r="G16" s="177">
        <f t="shared" si="1"/>
        <v>10</v>
      </c>
      <c r="H16" s="29" t="s">
        <v>174</v>
      </c>
      <c r="I16" s="178"/>
      <c r="J16" s="178"/>
      <c r="K16" s="179"/>
      <c r="L16" s="84"/>
      <c r="M16" s="84"/>
      <c r="N16" s="84"/>
      <c r="O16" s="84"/>
      <c r="P16" s="84"/>
      <c r="Q16" s="84"/>
      <c r="R16" s="84"/>
      <c r="S16" s="84"/>
    </row>
    <row r="17" spans="1:19" ht="15" x14ac:dyDescent="0.3">
      <c r="A17" s="103">
        <v>7048</v>
      </c>
      <c r="B17" s="22" t="s">
        <v>656</v>
      </c>
      <c r="C17" s="12">
        <f>VLOOKUP(H17,'Vta RdV'!$M$12:$N$13,2,0)</f>
        <v>11892.329999999996</v>
      </c>
      <c r="D17" s="12">
        <f>VLOOKUP(H17,Objetivos!$J$27:$K$28,2,0)</f>
        <v>473590.48933718883</v>
      </c>
      <c r="E17" s="23">
        <f t="shared" ref="E17:E18" si="3">+C17/D17</f>
        <v>2.5110998357766531E-2</v>
      </c>
      <c r="F17" s="104">
        <f>RANK($E17,E17:E18,0)</f>
        <v>2</v>
      </c>
      <c r="G17" s="177">
        <f t="shared" si="1"/>
        <v>16</v>
      </c>
      <c r="H17" s="12" t="s">
        <v>658</v>
      </c>
      <c r="I17" s="178"/>
      <c r="J17" s="178"/>
      <c r="K17" s="179"/>
      <c r="L17" s="84"/>
      <c r="M17" s="84"/>
      <c r="N17" s="84"/>
      <c r="O17" s="84"/>
      <c r="P17" s="84"/>
      <c r="Q17" s="84"/>
      <c r="R17" s="84"/>
      <c r="S17" s="84"/>
    </row>
    <row r="18" spans="1:19" ht="15" x14ac:dyDescent="0.3">
      <c r="A18" s="103">
        <v>52414</v>
      </c>
      <c r="B18" s="22" t="s">
        <v>657</v>
      </c>
      <c r="C18" s="12">
        <f>VLOOKUP(H18,'Vta RdV'!$M$12:$N$13,2,0)</f>
        <v>42922.429999999993</v>
      </c>
      <c r="D18" s="12">
        <f>VLOOKUP(H18,Objetivos!$J$27:$K$28,2,0)</f>
        <v>625745.8437489426</v>
      </c>
      <c r="E18" s="23">
        <f t="shared" si="3"/>
        <v>6.8594031312848858E-2</v>
      </c>
      <c r="F18" s="104">
        <f>RANK($E18,E17:E18,0)</f>
        <v>1</v>
      </c>
      <c r="G18" s="177">
        <f t="shared" si="1"/>
        <v>6</v>
      </c>
      <c r="H18" s="12" t="s">
        <v>659</v>
      </c>
      <c r="I18" s="178"/>
      <c r="J18" s="178"/>
      <c r="K18" s="179"/>
      <c r="L18" s="84"/>
      <c r="M18" s="84"/>
      <c r="N18" s="84"/>
      <c r="O18" s="84"/>
      <c r="P18" s="84"/>
      <c r="Q18" s="84"/>
      <c r="R18" s="84"/>
      <c r="S18" s="84"/>
    </row>
    <row r="19" spans="1:19" ht="15" x14ac:dyDescent="0.3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6.8" x14ac:dyDescent="0.35">
      <c r="A20" s="200"/>
      <c r="B20" s="199" t="s">
        <v>668</v>
      </c>
      <c r="C20" s="197">
        <f>SUM(C3:C15)</f>
        <v>197371.53999999995</v>
      </c>
      <c r="D20" s="197">
        <f>SUM(D3:D15)</f>
        <v>3168082.0022714227</v>
      </c>
      <c r="E20" s="176">
        <f t="shared" ref="E20" si="4">+C20/D20</f>
        <v>6.2300009866692305E-2</v>
      </c>
      <c r="F20" s="201"/>
      <c r="G20" s="201"/>
      <c r="H20" s="201"/>
      <c r="I20" s="197">
        <f>SUM(I3:I15)</f>
        <v>918</v>
      </c>
      <c r="J20" s="198">
        <f>+I20/+'Clientes Compradores'!J1</f>
        <v>0.57554858934169284</v>
      </c>
      <c r="K20" s="201"/>
      <c r="L20" s="84"/>
      <c r="M20" s="84"/>
      <c r="N20" s="84"/>
      <c r="O20" s="84"/>
      <c r="P20" s="84"/>
      <c r="Q20" s="84"/>
      <c r="R20" s="84"/>
      <c r="S20" s="84"/>
    </row>
    <row r="21" spans="1:19" ht="16.8" x14ac:dyDescent="0.35">
      <c r="A21" s="200"/>
      <c r="B21" s="199" t="s">
        <v>673</v>
      </c>
      <c r="C21" s="197">
        <f>+'Vta RdV'!K1</f>
        <v>199392.16999999998</v>
      </c>
      <c r="D21" s="197">
        <f>+Objetivos!B2</f>
        <v>3197732.8384230016</v>
      </c>
      <c r="E21" s="176">
        <f>+C21/D21</f>
        <v>6.2354230348502945E-2</v>
      </c>
      <c r="F21" s="201"/>
      <c r="G21" s="201"/>
      <c r="H21" s="201"/>
      <c r="I21" s="197">
        <f>+'Clientes Compradores'!C21</f>
        <v>928</v>
      </c>
      <c r="J21" s="198">
        <f>+'Clientes Compradores'!C21/'Clientes Compradores'!J1</f>
        <v>0.58181818181818179</v>
      </c>
      <c r="K21" s="201"/>
      <c r="L21" s="84"/>
      <c r="M21" s="84"/>
      <c r="N21" s="84"/>
      <c r="O21" s="84"/>
      <c r="P21" s="84"/>
      <c r="Q21" s="84"/>
      <c r="R21" s="84"/>
      <c r="S21" s="84"/>
    </row>
    <row r="22" spans="1:19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3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3">
      <c r="A25" s="85"/>
      <c r="B25" s="84"/>
      <c r="C25" s="84"/>
      <c r="D25" s="202"/>
      <c r="E25" s="84"/>
      <c r="F25" s="84"/>
      <c r="G25" s="84"/>
      <c r="H25" s="202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3">
      <c r="A26" s="85"/>
      <c r="B26" s="84"/>
      <c r="C26" s="84"/>
      <c r="D26" s="84"/>
      <c r="E26" s="84"/>
      <c r="F26" s="84"/>
      <c r="G26" s="84"/>
      <c r="H26" s="202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3">
      <c r="A27" s="85"/>
      <c r="B27" s="84"/>
      <c r="C27" s="84"/>
      <c r="D27" s="84"/>
      <c r="E27" s="84"/>
      <c r="F27" s="84"/>
      <c r="G27" s="84"/>
      <c r="H27" s="20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3">
      <c r="A28" s="85"/>
      <c r="B28" s="84"/>
      <c r="C28" s="84"/>
      <c r="D28" s="84"/>
      <c r="E28" s="84"/>
      <c r="F28" s="84"/>
      <c r="G28" s="84"/>
      <c r="H28" s="202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3">
      <c r="A29" s="85"/>
      <c r="B29" s="84"/>
      <c r="C29" s="84"/>
      <c r="D29" s="84"/>
      <c r="E29" s="84"/>
      <c r="F29" s="84"/>
      <c r="H29" s="202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3">
      <c r="A30" s="85"/>
      <c r="B30" s="84"/>
      <c r="C30" s="84"/>
      <c r="D30" s="84"/>
      <c r="E30" s="84"/>
      <c r="F30" s="84"/>
      <c r="G30" s="84"/>
      <c r="H30" s="20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3">
      <c r="A31" s="85"/>
      <c r="B31" s="84"/>
      <c r="C31" s="84"/>
      <c r="D31" s="84"/>
      <c r="E31" s="84"/>
      <c r="F31" s="84"/>
      <c r="G31" s="84"/>
      <c r="H31" s="202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3">
      <c r="A32" s="85"/>
      <c r="B32" s="84"/>
      <c r="C32" s="84"/>
      <c r="D32" s="84"/>
      <c r="E32" s="84"/>
      <c r="F32" s="84"/>
      <c r="G32" s="84"/>
      <c r="H32" s="20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3">
      <c r="A33" s="85"/>
      <c r="B33" s="84"/>
      <c r="C33" s="84"/>
      <c r="D33" s="84"/>
      <c r="E33" s="84"/>
      <c r="F33" s="84"/>
      <c r="G33" s="84"/>
      <c r="H33" s="202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3">
      <c r="A34" s="85"/>
      <c r="B34" s="84"/>
      <c r="C34" s="84"/>
      <c r="D34" s="84"/>
      <c r="E34" s="84"/>
      <c r="F34" s="84"/>
      <c r="G34" s="84"/>
      <c r="H34" s="20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3">
      <c r="A35" s="85"/>
      <c r="B35" s="84"/>
      <c r="C35" s="84"/>
      <c r="D35" s="84"/>
      <c r="E35" s="84"/>
      <c r="F35" s="84"/>
      <c r="G35" s="84"/>
      <c r="H35" s="202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3">
      <c r="A36" s="85"/>
      <c r="B36" s="84"/>
      <c r="C36" s="84"/>
      <c r="D36" s="84"/>
      <c r="E36" s="84"/>
      <c r="F36" s="84"/>
      <c r="G36" s="84"/>
      <c r="H36" s="202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3">
      <c r="G37" s="84"/>
      <c r="H37" s="202"/>
      <c r="K37" s="84"/>
      <c r="L37" s="84"/>
    </row>
    <row r="38" spans="1:19" x14ac:dyDescent="0.3">
      <c r="L38" s="84"/>
    </row>
    <row r="39" spans="1:19" x14ac:dyDescent="0.3">
      <c r="G39" s="84"/>
      <c r="L39" s="84"/>
    </row>
    <row r="40" spans="1:19" x14ac:dyDescent="0.3">
      <c r="L40" s="84"/>
    </row>
    <row r="41" spans="1:19" x14ac:dyDescent="0.3">
      <c r="L41" s="84"/>
    </row>
    <row r="42" spans="1:19" x14ac:dyDescent="0.3">
      <c r="L42" s="84"/>
    </row>
    <row r="43" spans="1:19" x14ac:dyDescent="0.3">
      <c r="L43" s="84"/>
    </row>
    <row r="44" spans="1:19" x14ac:dyDescent="0.3">
      <c r="L44" s="84"/>
    </row>
    <row r="45" spans="1:19" x14ac:dyDescent="0.3">
      <c r="L45" s="84"/>
    </row>
    <row r="46" spans="1:19" x14ac:dyDescent="0.3">
      <c r="L46" s="84"/>
    </row>
    <row r="47" spans="1:19" x14ac:dyDescent="0.3">
      <c r="L47" s="84"/>
    </row>
    <row r="48" spans="1:19" x14ac:dyDescent="0.3">
      <c r="L48" s="84"/>
    </row>
    <row r="49" spans="12:12" x14ac:dyDescent="0.3">
      <c r="L49" s="84"/>
    </row>
    <row r="50" spans="12:12" x14ac:dyDescent="0.3">
      <c r="L50" s="84"/>
    </row>
    <row r="51" spans="12:12" x14ac:dyDescent="0.3">
      <c r="L51" s="84"/>
    </row>
    <row r="52" spans="12:12" x14ac:dyDescent="0.3">
      <c r="L52" s="84"/>
    </row>
    <row r="53" spans="12:12" x14ac:dyDescent="0.3">
      <c r="L53" s="84"/>
    </row>
    <row r="54" spans="12:12" x14ac:dyDescent="0.3">
      <c r="L54" s="84"/>
    </row>
    <row r="55" spans="12:12" x14ac:dyDescent="0.3">
      <c r="L55" s="84"/>
    </row>
    <row r="56" spans="12:12" x14ac:dyDescent="0.3">
      <c r="L56" s="84"/>
    </row>
    <row r="57" spans="12:12" x14ac:dyDescent="0.3">
      <c r="L57" s="84"/>
    </row>
  </sheetData>
  <autoFilter ref="A2:K2" xr:uid="{00000000-0001-0000-0200-000000000000}"/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>
      <selection activeCell="D1" sqref="D1"/>
    </sheetView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8" ht="85.5" customHeight="1" x14ac:dyDescent="0.3">
      <c r="B1" s="111" t="s">
        <v>670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6.8" x14ac:dyDescent="0.35">
      <c r="A3" s="87">
        <v>51</v>
      </c>
      <c r="B3" s="87">
        <v>324</v>
      </c>
      <c r="C3" s="68" t="s">
        <v>364</v>
      </c>
      <c r="D3" s="53">
        <f>IFERROR(VLOOKUP(B3,'Vta RdV'!$F$3:$G$999,2,0),0)</f>
        <v>102.4</v>
      </c>
      <c r="E3" s="53">
        <f>VLOOKUP(B3,Objetivos!$D$5:$E$175,2,0)</f>
        <v>19671.209404210531</v>
      </c>
      <c r="F3" s="54">
        <f>+D3/E3</f>
        <v>5.2055772421436258E-3</v>
      </c>
      <c r="G3" s="119">
        <f>IF(D3="",0,RANK($F3,F3:F4,0))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7.399999999999999" thickBot="1" x14ac:dyDescent="0.4">
      <c r="A4" s="88">
        <v>51</v>
      </c>
      <c r="B4" s="88">
        <v>5799</v>
      </c>
      <c r="C4" s="69" t="s">
        <v>370</v>
      </c>
      <c r="D4" s="55">
        <f>IFERROR(VLOOKUP(B4,'Vta RdV'!$F$3:$G$999,2,0),0)</f>
        <v>385.28000000000003</v>
      </c>
      <c r="E4" s="55">
        <f>VLOOKUP(B4,Objetivos!$D$5:$E$175,2,0)</f>
        <v>30384.700837052631</v>
      </c>
      <c r="F4" s="56">
        <f t="shared" ref="F4:F59" si="0">+D4/E4</f>
        <v>1.2680065604930039E-2</v>
      </c>
      <c r="G4" s="121">
        <f>IF(D4="",0,RANK($F4,F3:F4,0))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6.8" x14ac:dyDescent="0.35">
      <c r="A5" s="89">
        <v>51</v>
      </c>
      <c r="B5" s="89">
        <v>4203</v>
      </c>
      <c r="C5" s="70" t="s">
        <v>366</v>
      </c>
      <c r="D5" s="57">
        <f>IFERROR(VLOOKUP(B5,'Vta RdV'!$F$3:$G$999,2,0),0)</f>
        <v>0</v>
      </c>
      <c r="E5" s="57">
        <f>VLOOKUP(B5,Objetivos!$D$5:$E$175,2,0)</f>
        <v>14509.903547789476</v>
      </c>
      <c r="F5" s="58">
        <f t="shared" si="0"/>
        <v>0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7.399999999999999" thickBot="1" x14ac:dyDescent="0.4">
      <c r="A6" s="90">
        <v>51</v>
      </c>
      <c r="B6" s="90">
        <v>827</v>
      </c>
      <c r="C6" s="71" t="s">
        <v>363</v>
      </c>
      <c r="D6" s="59">
        <f>IFERROR(VLOOKUP(B6,'Vta RdV'!$F$3:$G$999,2,0),0)</f>
        <v>743.91</v>
      </c>
      <c r="E6" s="59">
        <f>VLOOKUP(B6,Objetivos!$D$5:$E$175,2,0)</f>
        <v>29284.07304294737</v>
      </c>
      <c r="F6" s="60">
        <f t="shared" si="0"/>
        <v>2.5403228536856812E-2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6.8" x14ac:dyDescent="0.35">
      <c r="A7" s="87">
        <v>51</v>
      </c>
      <c r="B7" s="87">
        <v>823</v>
      </c>
      <c r="C7" s="68" t="s">
        <v>367</v>
      </c>
      <c r="D7" s="53">
        <f>IFERROR(VLOOKUP(B7,'Vta RdV'!$F$3:$G$999,2,0),0)</f>
        <v>402.96000000000004</v>
      </c>
      <c r="E7" s="53">
        <f>VLOOKUP(B7,Objetivos!$D$5:$E$175,2,0)</f>
        <v>17425.50010526316</v>
      </c>
      <c r="F7" s="61">
        <f t="shared" si="0"/>
        <v>2.3124730857985009E-2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7.399999999999999" thickBot="1" x14ac:dyDescent="0.4">
      <c r="A8" s="88">
        <v>51</v>
      </c>
      <c r="B8" s="88">
        <v>6776</v>
      </c>
      <c r="C8" s="69" t="s">
        <v>371</v>
      </c>
      <c r="D8" s="55">
        <f>IFERROR(VLOOKUP(B8,'Vta RdV'!$F$3:$G$999,2,0),0)</f>
        <v>3018.1500000000005</v>
      </c>
      <c r="E8" s="55">
        <f>VLOOKUP(B8,Objetivos!$D$5:$E$175,2,0)</f>
        <v>48108.089903859662</v>
      </c>
      <c r="F8" s="56">
        <f t="shared" si="0"/>
        <v>6.2736849582503529E-2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6.8" x14ac:dyDescent="0.35">
      <c r="A9" s="89">
        <v>51</v>
      </c>
      <c r="B9" s="89">
        <v>55270</v>
      </c>
      <c r="C9" s="70" t="s">
        <v>368</v>
      </c>
      <c r="D9" s="57">
        <f>IFERROR(VLOOKUP(B9,'Vta RdV'!$F$3:$G$999,2,0),0)</f>
        <v>223.74</v>
      </c>
      <c r="E9" s="57">
        <f>VLOOKUP(B9,Objetivos!$D$5:$E$175,2,0)</f>
        <v>12774.015258526317</v>
      </c>
      <c r="F9" s="58">
        <f t="shared" si="0"/>
        <v>1.7515244460872197E-2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7.399999999999999" thickBot="1" x14ac:dyDescent="0.4">
      <c r="A10" s="90">
        <v>51</v>
      </c>
      <c r="B10" s="90">
        <v>326</v>
      </c>
      <c r="C10" s="71" t="s">
        <v>365</v>
      </c>
      <c r="D10" s="59">
        <f>IFERROR(VLOOKUP(B10,'Vta RdV'!$F$3:$G$999,2,0),0)</f>
        <v>131.47999999999999</v>
      </c>
      <c r="E10" s="59">
        <f>VLOOKUP(B10,Objetivos!$D$5:$E$175,2,0)</f>
        <v>24339.981217730998</v>
      </c>
      <c r="F10" s="60">
        <f t="shared" si="0"/>
        <v>5.4018118922877587E-3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6.8" x14ac:dyDescent="0.35">
      <c r="A11" s="87">
        <v>51</v>
      </c>
      <c r="B11" s="87">
        <v>3166</v>
      </c>
      <c r="C11" s="68" t="s">
        <v>761</v>
      </c>
      <c r="D11" s="53">
        <f>IFERROR(VLOOKUP(B11,'Vta RdV'!$F$3:$G$999,2,0),0)</f>
        <v>970.69999999999982</v>
      </c>
      <c r="E11" s="53">
        <f>VLOOKUP(B11,Objetivos!$D$5:$E$175,2,0)</f>
        <v>22335.625658526315</v>
      </c>
      <c r="F11" s="61">
        <f t="shared" si="0"/>
        <v>4.3459718336989972E-2</v>
      </c>
      <c r="G11" s="119">
        <f>IF(D11="",0,RANK($F11,F11:F12,0))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7.399999999999999" thickBot="1" x14ac:dyDescent="0.4">
      <c r="A12" s="88">
        <v>51</v>
      </c>
      <c r="B12" s="88">
        <v>847</v>
      </c>
      <c r="C12" s="69" t="s">
        <v>369</v>
      </c>
      <c r="D12" s="55">
        <f>IFERROR(VLOOKUP(B12,'Vta RdV'!$F$3:$G$999,2,0),0)</f>
        <v>579.98</v>
      </c>
      <c r="E12" s="55">
        <f>VLOOKUP(B12,Objetivos!$D$5:$E$175,2,0)</f>
        <v>18773.422312842104</v>
      </c>
      <c r="F12" s="56">
        <f t="shared" si="0"/>
        <v>3.0893674596733502E-2</v>
      </c>
      <c r="G12" s="121">
        <f>IF(D12="",0,RANK($F12,F11:F12,0))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6.8" x14ac:dyDescent="0.35">
      <c r="A13" s="89">
        <v>51</v>
      </c>
      <c r="B13" s="89">
        <v>1821</v>
      </c>
      <c r="C13" s="70" t="s">
        <v>361</v>
      </c>
      <c r="D13" s="57">
        <f>IFERROR(VLOOKUP(B13,'Vta RdV'!$F$3:$G$999,2,0),0)</f>
        <v>323.40999999999997</v>
      </c>
      <c r="E13" s="57">
        <f>VLOOKUP(B13,Objetivos!$D$5:$E$175,2,0)</f>
        <v>13299.252728000003</v>
      </c>
      <c r="F13" s="58">
        <f t="shared" si="0"/>
        <v>2.4317907676052991E-2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7.399999999999999" thickBot="1" x14ac:dyDescent="0.4">
      <c r="A14" s="90">
        <v>51</v>
      </c>
      <c r="B14" s="90">
        <v>4657</v>
      </c>
      <c r="C14" s="71" t="s">
        <v>362</v>
      </c>
      <c r="D14" s="59">
        <f>IFERROR(VLOOKUP(B14,'Vta RdV'!$F$3:$G$999,2,0),0)</f>
        <v>121.34</v>
      </c>
      <c r="E14" s="59">
        <f>VLOOKUP(B14,Objetivos!$D$5:$E$175,2,0)</f>
        <v>13146.295517052629</v>
      </c>
      <c r="F14" s="60">
        <f t="shared" si="0"/>
        <v>9.2299766000699304E-3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6.8" x14ac:dyDescent="0.35">
      <c r="A15" s="87">
        <v>52</v>
      </c>
      <c r="B15" s="87">
        <v>51060</v>
      </c>
      <c r="C15" s="68" t="s">
        <v>373</v>
      </c>
      <c r="D15" s="53">
        <f>IFERROR(VLOOKUP(B15,'Vta RdV'!$F$3:$G$999,2,0),0)</f>
        <v>62.32</v>
      </c>
      <c r="E15" s="53">
        <f>VLOOKUP(B15,Objetivos!$D$5:$E$175,2,0)</f>
        <v>15972.453788070176</v>
      </c>
      <c r="F15" s="61">
        <f t="shared" si="0"/>
        <v>3.9017173458061154E-3</v>
      </c>
      <c r="G15" s="119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7.399999999999999" thickBot="1" x14ac:dyDescent="0.4">
      <c r="A16" s="88">
        <v>52</v>
      </c>
      <c r="B16" s="88">
        <v>42167</v>
      </c>
      <c r="C16" s="69" t="s">
        <v>376</v>
      </c>
      <c r="D16" s="55">
        <f>IFERROR(VLOOKUP(B16,'Vta RdV'!$F$3:$G$999,2,0),0)</f>
        <v>0</v>
      </c>
      <c r="E16" s="55">
        <f>VLOOKUP(B16,Objetivos!$D$5:$E$175,2,0)</f>
        <v>22158.817071345034</v>
      </c>
      <c r="F16" s="56">
        <f t="shared" si="0"/>
        <v>0</v>
      </c>
      <c r="G16" s="121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6.8" x14ac:dyDescent="0.35">
      <c r="A17" s="91">
        <v>52</v>
      </c>
      <c r="B17" s="91">
        <v>6789</v>
      </c>
      <c r="C17" s="72" t="s">
        <v>375</v>
      </c>
      <c r="D17" s="62">
        <f>IFERROR(VLOOKUP(B17,'Vta RdV'!$F$3:$G$999,2,0),0)</f>
        <v>1376.94</v>
      </c>
      <c r="E17" s="62">
        <f>VLOOKUP(B17,Objetivos!$D$5:$E$175,2,0)</f>
        <v>24794.758293473686</v>
      </c>
      <c r="F17" s="63">
        <f t="shared" si="0"/>
        <v>5.5533511708498053E-2</v>
      </c>
      <c r="G17" s="124">
        <f>IF(D17="",0,RANK($F17,F17:F18,0))</f>
        <v>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7.399999999999999" thickBot="1" x14ac:dyDescent="0.4">
      <c r="A18" s="92">
        <v>52</v>
      </c>
      <c r="B18" s="92">
        <v>20167</v>
      </c>
      <c r="C18" s="73" t="s">
        <v>374</v>
      </c>
      <c r="D18" s="64">
        <f>IFERROR(VLOOKUP(B18,'Vta RdV'!$F$3:$G$999,2,0),0)</f>
        <v>927.59</v>
      </c>
      <c r="E18" s="64">
        <f>VLOOKUP(B18,Objetivos!$D$5:$E$175,2,0)</f>
        <v>17729.744279204679</v>
      </c>
      <c r="F18" s="65">
        <f t="shared" si="0"/>
        <v>5.2318295480887213E-2</v>
      </c>
      <c r="G18" s="125">
        <f>IF(D18="",0,RANK($F18,F17:F18,0))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6.8" x14ac:dyDescent="0.35">
      <c r="A19" s="87">
        <v>52</v>
      </c>
      <c r="B19" s="87">
        <v>4275</v>
      </c>
      <c r="C19" s="68" t="s">
        <v>379</v>
      </c>
      <c r="D19" s="53">
        <f>IFERROR(VLOOKUP(B19,'Vta RdV'!$F$3:$G$999,2,0),0)</f>
        <v>371.65</v>
      </c>
      <c r="E19" s="53">
        <f>VLOOKUP(B19,Objetivos!$D$5:$E$175,2,0)</f>
        <v>21842.919762760237</v>
      </c>
      <c r="F19" s="61">
        <f t="shared" si="0"/>
        <v>1.7014666722057099E-2</v>
      </c>
      <c r="G19" s="119">
        <f>IF(D19="",0,RANK($F19,F19:F20,0))</f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7.399999999999999" thickBot="1" x14ac:dyDescent="0.4">
      <c r="A20" s="88">
        <v>52</v>
      </c>
      <c r="B20" s="88">
        <v>971</v>
      </c>
      <c r="C20" s="69" t="s">
        <v>381</v>
      </c>
      <c r="D20" s="55">
        <f>IFERROR(VLOOKUP(B20,'Vta RdV'!$F$3:$G$999,2,0),0)</f>
        <v>3174.3</v>
      </c>
      <c r="E20" s="55">
        <f>VLOOKUP(B20,Objetivos!$D$5:$E$175,2,0)</f>
        <v>17905.465517052631</v>
      </c>
      <c r="F20" s="56">
        <f t="shared" si="0"/>
        <v>0.17728106521312678</v>
      </c>
      <c r="G20" s="121">
        <f>IF(D20="",0,RANK($F20,F19:F20,0))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6.8" x14ac:dyDescent="0.35">
      <c r="A21" s="91">
        <v>52</v>
      </c>
      <c r="B21" s="91">
        <v>7742</v>
      </c>
      <c r="C21" s="72" t="s">
        <v>377</v>
      </c>
      <c r="D21" s="62">
        <f>IFERROR(VLOOKUP(B21,'Vta RdV'!$F$3:$G$999,2,0),0)</f>
        <v>342</v>
      </c>
      <c r="E21" s="62">
        <f>VLOOKUP(B21,Objetivos!$D$5:$E$175,2,0)</f>
        <v>10124.974595368421</v>
      </c>
      <c r="F21" s="63">
        <f t="shared" si="0"/>
        <v>3.3777862529792896E-2</v>
      </c>
      <c r="G21" s="124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7.399999999999999" thickBot="1" x14ac:dyDescent="0.4">
      <c r="A22" s="92">
        <v>52</v>
      </c>
      <c r="B22" s="92">
        <v>13107</v>
      </c>
      <c r="C22" s="73" t="s">
        <v>372</v>
      </c>
      <c r="D22" s="64">
        <f>IFERROR(VLOOKUP(B22,'Vta RdV'!$F$3:$G$999,2,0),0)</f>
        <v>324.83</v>
      </c>
      <c r="E22" s="64">
        <f>VLOOKUP(B22,Objetivos!$D$5:$E$175,2,0)</f>
        <v>17863.452796210528</v>
      </c>
      <c r="F22" s="65">
        <f t="shared" si="0"/>
        <v>1.8184054544533965E-2</v>
      </c>
      <c r="G22" s="125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6.8" x14ac:dyDescent="0.35">
      <c r="A23" s="87">
        <v>52</v>
      </c>
      <c r="B23" s="87">
        <v>680</v>
      </c>
      <c r="C23" s="68" t="s">
        <v>754</v>
      </c>
      <c r="D23" s="53">
        <f>IFERROR(VLOOKUP(B23,'Vta RdV'!$F$3:$G$999,2,0),0)</f>
        <v>1005.16</v>
      </c>
      <c r="E23" s="53">
        <f>VLOOKUP(B23,Objetivos!$D$5:$E$175,2,0)</f>
        <v>17937.431352842108</v>
      </c>
      <c r="F23" s="61">
        <f t="shared" si="0"/>
        <v>5.6037008879799101E-2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7.399999999999999" thickBot="1" x14ac:dyDescent="0.4">
      <c r="A24" s="88">
        <v>52</v>
      </c>
      <c r="B24" s="88">
        <v>42284</v>
      </c>
      <c r="C24" s="69" t="s">
        <v>755</v>
      </c>
      <c r="D24" s="55">
        <f>IFERROR(VLOOKUP(B24,'Vta RdV'!$F$3:$G$999,2,0),0)</f>
        <v>688.5</v>
      </c>
      <c r="E24" s="55">
        <f>VLOOKUP(B24,Objetivos!$D$5:$E$175,2,0)</f>
        <v>21181.548649730998</v>
      </c>
      <c r="F24" s="56">
        <f t="shared" si="0"/>
        <v>3.2504705457820422E-2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6.8" x14ac:dyDescent="0.35">
      <c r="A25" s="91">
        <v>52</v>
      </c>
      <c r="B25" s="91">
        <v>4271</v>
      </c>
      <c r="C25" s="72" t="s">
        <v>378</v>
      </c>
      <c r="D25" s="62">
        <f>IFERROR(VLOOKUP(B25,'Vta RdV'!$F$3:$G$999,2,0),0)</f>
        <v>1862.56</v>
      </c>
      <c r="E25" s="62">
        <f>VLOOKUP(B25,Objetivos!$D$5:$E$175,2,0)</f>
        <v>18748.041053567253</v>
      </c>
      <c r="F25" s="63">
        <f t="shared" si="0"/>
        <v>9.9346912814958041E-2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7.399999999999999" thickBot="1" x14ac:dyDescent="0.4">
      <c r="A26" s="92">
        <v>52</v>
      </c>
      <c r="B26" s="92">
        <v>45016</v>
      </c>
      <c r="C26" s="73" t="s">
        <v>380</v>
      </c>
      <c r="D26" s="64">
        <f>IFERROR(VLOOKUP(B26,'Vta RdV'!$F$3:$G$999,2,0),0)</f>
        <v>2465.5699999999997</v>
      </c>
      <c r="E26" s="64">
        <f>VLOOKUP(B26,Objetivos!$D$5:$E$175,2,0)</f>
        <v>16943.256687251465</v>
      </c>
      <c r="F26" s="65">
        <f t="shared" si="0"/>
        <v>0.14551924966439048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6.8" x14ac:dyDescent="0.35">
      <c r="A27" s="87">
        <v>53</v>
      </c>
      <c r="B27" s="87">
        <v>42227</v>
      </c>
      <c r="C27" s="68" t="s">
        <v>382</v>
      </c>
      <c r="D27" s="53">
        <f>IFERROR(VLOOKUP(B27,'Vta RdV'!$F$3:$G$999,2,0),0)</f>
        <v>67.2</v>
      </c>
      <c r="E27" s="53">
        <f>VLOOKUP(B27,Objetivos!$D$5:$E$175,2,0)</f>
        <v>11650.298186666665</v>
      </c>
      <c r="F27" s="61">
        <f t="shared" si="0"/>
        <v>5.7680927065804988E-3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7.399999999999999" thickBot="1" x14ac:dyDescent="0.4">
      <c r="A28" s="88">
        <v>53</v>
      </c>
      <c r="B28" s="88">
        <v>52678</v>
      </c>
      <c r="C28" s="69" t="s">
        <v>767</v>
      </c>
      <c r="D28" s="55">
        <f>IFERROR(VLOOKUP(B28,'Vta RdV'!$F$3:$G$999,2,0),0)</f>
        <v>466.78</v>
      </c>
      <c r="E28" s="55">
        <f>VLOOKUP(B28,Objetivos!$D$5:$E$175,2,0)</f>
        <v>9904.4558240000006</v>
      </c>
      <c r="F28" s="56">
        <f t="shared" si="0"/>
        <v>4.7128283299413702E-2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6.8" x14ac:dyDescent="0.35">
      <c r="A29" s="89">
        <v>53</v>
      </c>
      <c r="B29" s="89">
        <v>7509</v>
      </c>
      <c r="C29" s="70" t="s">
        <v>383</v>
      </c>
      <c r="D29" s="57">
        <f>IFERROR(VLOOKUP(B29,'Vta RdV'!$F$3:$G$999,2,0),0)</f>
        <v>1746.73</v>
      </c>
      <c r="E29" s="57">
        <f>VLOOKUP(B29,Objetivos!$D$5:$E$175,2,0)</f>
        <v>33212.227538105275</v>
      </c>
      <c r="F29" s="58">
        <f t="shared" si="0"/>
        <v>5.2592979437947364E-2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7.399999999999999" thickBot="1" x14ac:dyDescent="0.4">
      <c r="A30" s="90">
        <v>53</v>
      </c>
      <c r="B30" s="90">
        <v>702</v>
      </c>
      <c r="C30" s="71" t="s">
        <v>471</v>
      </c>
      <c r="D30" s="59">
        <f>IFERROR(VLOOKUP(B30,'Vta RdV'!$F$3:$G$999,2,0),0)</f>
        <v>1547.2299999999998</v>
      </c>
      <c r="E30" s="59">
        <f>VLOOKUP(B30,Objetivos!$D$5:$E$175,2,0)</f>
        <v>30793.746296000005</v>
      </c>
      <c r="F30" s="60">
        <f t="shared" si="0"/>
        <v>5.0244942110242018E-2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6.8" x14ac:dyDescent="0.35">
      <c r="A31" s="87">
        <v>53</v>
      </c>
      <c r="B31" s="87">
        <v>42377</v>
      </c>
      <c r="C31" s="68" t="s">
        <v>384</v>
      </c>
      <c r="D31" s="53">
        <f>IFERROR(VLOOKUP(B31,'Vta RdV'!$F$3:$G$999,2,0),0)</f>
        <v>999.6</v>
      </c>
      <c r="E31" s="53">
        <f>VLOOKUP(B31,Objetivos!$D$5:$E$175,2,0)</f>
        <v>16709.093162947367</v>
      </c>
      <c r="F31" s="61">
        <f t="shared" si="0"/>
        <v>5.9823713366840642E-2</v>
      </c>
      <c r="G31" s="119">
        <f>IF(D31="",0,RANK($F31,F31:F32,0))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7.399999999999999" thickBot="1" x14ac:dyDescent="0.4">
      <c r="A32" s="88">
        <v>53</v>
      </c>
      <c r="B32" s="88">
        <v>805</v>
      </c>
      <c r="C32" s="69" t="s">
        <v>766</v>
      </c>
      <c r="D32" s="55">
        <f>IFERROR(VLOOKUP(B32,'Vta RdV'!$F$3:$G$999,2,0),0)</f>
        <v>2176.73</v>
      </c>
      <c r="E32" s="55">
        <f>VLOOKUP(B32,Objetivos!$D$5:$E$175,2,0)</f>
        <v>19854.542992000006</v>
      </c>
      <c r="F32" s="56">
        <f t="shared" si="0"/>
        <v>0.10963385059414715</v>
      </c>
      <c r="G32" s="121">
        <f>IF(D32="",0,RANK($F32,F31:F32,0))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6.8" x14ac:dyDescent="0.35">
      <c r="A33" s="89">
        <v>53</v>
      </c>
      <c r="B33" s="89">
        <v>6603</v>
      </c>
      <c r="C33" s="70" t="s">
        <v>385</v>
      </c>
      <c r="D33" s="57">
        <f>IFERROR(VLOOKUP(B33,'Vta RdV'!$F$3:$G$999,2,0),0)</f>
        <v>1888.2000000000003</v>
      </c>
      <c r="E33" s="57">
        <f>VLOOKUP(B33,Objetivos!$D$5:$E$175,2,0)</f>
        <v>18731.604864000001</v>
      </c>
      <c r="F33" s="58">
        <f t="shared" si="0"/>
        <v>0.10080289509143471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7.399999999999999" thickBot="1" x14ac:dyDescent="0.4">
      <c r="A34" s="90">
        <v>53</v>
      </c>
      <c r="B34" s="90">
        <v>52434</v>
      </c>
      <c r="C34" s="71" t="s">
        <v>386</v>
      </c>
      <c r="D34" s="59">
        <f>IFERROR(VLOOKUP(B34,'Vta RdV'!$F$3:$G$999,2,0),0)</f>
        <v>360.33000000000004</v>
      </c>
      <c r="E34" s="59">
        <f>VLOOKUP(B34,Objetivos!$D$5:$E$175,2,0)</f>
        <v>15794.000063999998</v>
      </c>
      <c r="F34" s="60">
        <f t="shared" si="0"/>
        <v>2.2814359791052365E-2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6.8" x14ac:dyDescent="0.35">
      <c r="A35" s="87">
        <v>55</v>
      </c>
      <c r="B35" s="87">
        <v>270</v>
      </c>
      <c r="C35" s="68" t="s">
        <v>392</v>
      </c>
      <c r="D35" s="53">
        <f>IFERROR(VLOOKUP(B35,'Vta RdV'!$F$3:$G$999,2,0),0)</f>
        <v>1797.83</v>
      </c>
      <c r="E35" s="53">
        <f>VLOOKUP(B35,Objetivos!$D$5:$E$175,2,0)</f>
        <v>35785.604605286557</v>
      </c>
      <c r="F35" s="61">
        <f t="shared" si="0"/>
        <v>5.0238916453416833E-2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7.399999999999999" thickBot="1" x14ac:dyDescent="0.4">
      <c r="A36" s="88">
        <v>55</v>
      </c>
      <c r="B36" s="88">
        <v>5454</v>
      </c>
      <c r="C36" s="69" t="s">
        <v>753</v>
      </c>
      <c r="D36" s="55">
        <f>IFERROR(VLOOKUP(B36,'Vta RdV'!$F$3:$G$999,2,0),0)</f>
        <v>1351.7199999999998</v>
      </c>
      <c r="E36" s="55">
        <f>VLOOKUP(B36,Objetivos!$D$5:$E$175,2,0)</f>
        <v>28952.467215999997</v>
      </c>
      <c r="F36" s="56">
        <f t="shared" si="0"/>
        <v>4.6687558262841204E-2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6.8" x14ac:dyDescent="0.35">
      <c r="A37" s="89">
        <v>55</v>
      </c>
      <c r="B37" s="89">
        <v>5830</v>
      </c>
      <c r="C37" s="70" t="s">
        <v>395</v>
      </c>
      <c r="D37" s="57">
        <f>IFERROR(VLOOKUP(B37,'Vta RdV'!$F$3:$G$999,2,0),0)</f>
        <v>634.03</v>
      </c>
      <c r="E37" s="57">
        <f>VLOOKUP(B37,Objetivos!$D$5:$E$175,2,0)</f>
        <v>13312.328725146199</v>
      </c>
      <c r="F37" s="58">
        <f t="shared" si="0"/>
        <v>4.7627279425751783E-2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7.399999999999999" thickBot="1" x14ac:dyDescent="0.4">
      <c r="A38" s="90">
        <v>55</v>
      </c>
      <c r="B38" s="90">
        <v>50248</v>
      </c>
      <c r="C38" s="71" t="s">
        <v>394</v>
      </c>
      <c r="D38" s="59">
        <f>IFERROR(VLOOKUP(B38,'Vta RdV'!$F$3:$G$999,2,0),0)</f>
        <v>1930.03</v>
      </c>
      <c r="E38" s="59">
        <f>VLOOKUP(B38,Objetivos!$D$5:$E$175,2,0)</f>
        <v>10496.217547368422</v>
      </c>
      <c r="F38" s="60">
        <f t="shared" si="0"/>
        <v>0.18387862020675161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6.8" x14ac:dyDescent="0.35">
      <c r="A39" s="87">
        <v>55</v>
      </c>
      <c r="B39" s="87">
        <v>239</v>
      </c>
      <c r="C39" s="68" t="s">
        <v>391</v>
      </c>
      <c r="D39" s="53">
        <f>IFERROR(VLOOKUP(B39,'Vta RdV'!$F$3:$G$999,2,0),0)</f>
        <v>156.26</v>
      </c>
      <c r="E39" s="53">
        <f>VLOOKUP(B39,Objetivos!$D$5:$E$175,2,0)</f>
        <v>22060.846263204679</v>
      </c>
      <c r="F39" s="61">
        <f t="shared" si="0"/>
        <v>7.0831371623592829E-3</v>
      </c>
      <c r="G39" s="119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7.399999999999999" thickBot="1" x14ac:dyDescent="0.4">
      <c r="A40" s="88">
        <v>55</v>
      </c>
      <c r="B40" s="88">
        <v>5870</v>
      </c>
      <c r="C40" s="68" t="s">
        <v>393</v>
      </c>
      <c r="D40" s="55">
        <f>IFERROR(VLOOKUP(B40,'Vta RdV'!$F$3:$G$999,2,0),0)</f>
        <v>1527.07</v>
      </c>
      <c r="E40" s="55">
        <f>VLOOKUP(B40,Objetivos!$D$5:$E$175,2,0)</f>
        <v>42958.386168000005</v>
      </c>
      <c r="F40" s="56">
        <f t="shared" si="0"/>
        <v>3.5547657540671879E-2</v>
      </c>
      <c r="G40" s="121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6.8" x14ac:dyDescent="0.35">
      <c r="A41" s="89">
        <v>55</v>
      </c>
      <c r="B41" s="89">
        <v>1789</v>
      </c>
      <c r="C41" s="70" t="s">
        <v>390</v>
      </c>
      <c r="D41" s="57">
        <f>IFERROR(VLOOKUP(B41,'Vta RdV'!$F$3:$G$999,2,0),0)</f>
        <v>520.26</v>
      </c>
      <c r="E41" s="57">
        <f>VLOOKUP(B41,Objetivos!$D$5:$E$175,2,0)</f>
        <v>14637.596592842108</v>
      </c>
      <c r="F41" s="58">
        <f t="shared" si="0"/>
        <v>3.5542720193177814E-2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7.399999999999999" thickBot="1" x14ac:dyDescent="0.4">
      <c r="A42" s="90">
        <v>55</v>
      </c>
      <c r="B42" s="90">
        <v>52913</v>
      </c>
      <c r="C42" s="71" t="s">
        <v>788</v>
      </c>
      <c r="D42" s="59">
        <f>IFERROR(VLOOKUP(B42,'Vta RdV'!$F$3:$G$999,2,0),0)</f>
        <v>15.51</v>
      </c>
      <c r="E42" s="59">
        <f>VLOOKUP(B42,Objetivos!$D$5:$E$175,2,0)</f>
        <v>8783.9338925847969</v>
      </c>
      <c r="F42" s="60">
        <f t="shared" si="0"/>
        <v>1.7657236711552666E-3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6.8" x14ac:dyDescent="0.35">
      <c r="A43" s="87">
        <v>55</v>
      </c>
      <c r="B43" s="87">
        <v>3755</v>
      </c>
      <c r="C43" s="68" t="s">
        <v>389</v>
      </c>
      <c r="D43" s="53">
        <f>IFERROR(VLOOKUP(B43,'Vta RdV'!$F$3:$G$999,2,0),0)</f>
        <v>1138.26</v>
      </c>
      <c r="E43" s="53">
        <f>VLOOKUP(B43,Objetivos!$D$5:$E$175,2,0)</f>
        <v>13847.426188915035</v>
      </c>
      <c r="F43" s="61">
        <f t="shared" si="0"/>
        <v>8.2200113181407339E-2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7.399999999999999" thickBot="1" x14ac:dyDescent="0.4">
      <c r="A44" s="88">
        <v>55</v>
      </c>
      <c r="B44" s="88">
        <v>1767</v>
      </c>
      <c r="C44" s="69" t="s">
        <v>388</v>
      </c>
      <c r="D44" s="55">
        <f>IFERROR(VLOOKUP(B44,'Vta RdV'!$F$3:$G$999,2,0),0)</f>
        <v>853.46</v>
      </c>
      <c r="E44" s="55">
        <f>VLOOKUP(B44,Objetivos!$D$5:$E$175,2,0)</f>
        <v>26362.735456608185</v>
      </c>
      <c r="F44" s="56">
        <f t="shared" si="0"/>
        <v>3.2373726975516437E-2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6.8" x14ac:dyDescent="0.35">
      <c r="A45" s="89">
        <v>55</v>
      </c>
      <c r="B45" s="89">
        <v>1742</v>
      </c>
      <c r="C45" s="70" t="s">
        <v>387</v>
      </c>
      <c r="D45" s="57">
        <f>IFERROR(VLOOKUP(B45,'Vta RdV'!$F$3:$G$999,2,0),0)</f>
        <v>2559.5400000000004</v>
      </c>
      <c r="E45" s="57">
        <f>VLOOKUP(B45,Objetivos!$D$5:$E$175,2,0)</f>
        <v>21936.877128842109</v>
      </c>
      <c r="F45" s="58">
        <f t="shared" si="0"/>
        <v>0.11667750085698275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7.399999999999999" thickBot="1" x14ac:dyDescent="0.4">
      <c r="A46" s="90">
        <v>55</v>
      </c>
      <c r="B46" s="90">
        <v>42358</v>
      </c>
      <c r="C46" s="71" t="s">
        <v>787</v>
      </c>
      <c r="D46" s="59">
        <f>IFERROR(VLOOKUP(B46,'Vta RdV'!$F$3:$G$999,2,0),0)</f>
        <v>71.86</v>
      </c>
      <c r="E46" s="59">
        <f>VLOOKUP(B46,Objetivos!$D$5:$E$175,2,0)</f>
        <v>13027.17446928655</v>
      </c>
      <c r="F46" s="60">
        <f t="shared" si="0"/>
        <v>5.5161616334701248E-3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6.8" x14ac:dyDescent="0.35">
      <c r="A47" s="87">
        <v>56</v>
      </c>
      <c r="B47" s="87">
        <v>52508</v>
      </c>
      <c r="C47" s="68" t="s">
        <v>402</v>
      </c>
      <c r="D47" s="53">
        <f>IFERROR(VLOOKUP(B47,'Vta RdV'!$F$3:$G$999,2,0),0)</f>
        <v>607.11</v>
      </c>
      <c r="E47" s="53">
        <f>VLOOKUP(B47,Objetivos!$D$5:$E$175,2,0)</f>
        <v>21424.037153684207</v>
      </c>
      <c r="F47" s="61">
        <f t="shared" si="0"/>
        <v>2.8337796263371292E-2</v>
      </c>
      <c r="G47" s="119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7.399999999999999" thickBot="1" x14ac:dyDescent="0.4">
      <c r="A48" s="88">
        <v>56</v>
      </c>
      <c r="B48" s="88">
        <v>503</v>
      </c>
      <c r="C48" s="69" t="s">
        <v>401</v>
      </c>
      <c r="D48" s="55">
        <f>IFERROR(VLOOKUP(B48,'Vta RdV'!$F$3:$G$999,2,0),0)</f>
        <v>161.59</v>
      </c>
      <c r="E48" s="55">
        <f>VLOOKUP(B48,Objetivos!$D$5:$E$175,2,0)</f>
        <v>20315.427856842103</v>
      </c>
      <c r="F48" s="56">
        <f t="shared" si="0"/>
        <v>7.9540534976021947E-3</v>
      </c>
      <c r="G48" s="121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6.8" x14ac:dyDescent="0.35">
      <c r="A49" s="89">
        <v>56</v>
      </c>
      <c r="B49" s="89">
        <v>3529</v>
      </c>
      <c r="C49" s="70" t="s">
        <v>765</v>
      </c>
      <c r="D49" s="57">
        <f>IFERROR(VLOOKUP(B49,'Vta RdV'!$F$3:$G$999,2,0),0)</f>
        <v>57</v>
      </c>
      <c r="E49" s="57">
        <f>VLOOKUP(B49,Objetivos!$D$5:$E$175,2,0)</f>
        <v>11568.491847125508</v>
      </c>
      <c r="F49" s="58">
        <f t="shared" si="0"/>
        <v>4.9271763988979365E-3</v>
      </c>
      <c r="G49" s="122">
        <f>IF(D49="",0,RANK($F49,F49:F50,0))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7.399999999999999" thickBot="1" x14ac:dyDescent="0.4">
      <c r="A50" s="90">
        <v>56</v>
      </c>
      <c r="B50" s="90">
        <v>5817</v>
      </c>
      <c r="C50" s="71" t="s">
        <v>763</v>
      </c>
      <c r="D50" s="59">
        <f>IFERROR(VLOOKUP(B50,'Vta RdV'!$F$3:$G$999,2,0),0)</f>
        <v>934.15</v>
      </c>
      <c r="E50" s="59">
        <f>VLOOKUP(B50,Objetivos!$D$5:$E$175,2,0)</f>
        <v>32279.408915528034</v>
      </c>
      <c r="F50" s="60">
        <f t="shared" si="0"/>
        <v>2.8939501415424815E-2</v>
      </c>
      <c r="G50" s="123">
        <f>IF(D50="",0,RANK($F50,F49:F50,0))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6.8" x14ac:dyDescent="0.35">
      <c r="A51" s="87">
        <v>56</v>
      </c>
      <c r="B51" s="87">
        <v>7972</v>
      </c>
      <c r="C51" s="68" t="s">
        <v>398</v>
      </c>
      <c r="D51" s="53">
        <f>IFERROR(VLOOKUP(B51,'Vta RdV'!$F$3:$G$999,2,0),0)</f>
        <v>971.52</v>
      </c>
      <c r="E51" s="53">
        <f>VLOOKUP(B51,Objetivos!$D$5:$E$175,2,0)</f>
        <v>24021.172518064857</v>
      </c>
      <c r="F51" s="61">
        <f t="shared" si="0"/>
        <v>4.0444320495570278E-2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7.399999999999999" thickBot="1" x14ac:dyDescent="0.4">
      <c r="A52" s="88">
        <v>56</v>
      </c>
      <c r="B52" s="88">
        <v>4883</v>
      </c>
      <c r="C52" s="69" t="s">
        <v>400</v>
      </c>
      <c r="D52" s="55">
        <f>IFERROR(VLOOKUP(B52,'Vta RdV'!$F$3:$G$999,2,0),0)</f>
        <v>945.27</v>
      </c>
      <c r="E52" s="55">
        <f>VLOOKUP(B52,Objetivos!$D$5:$E$175,2,0)</f>
        <v>22420.405515789469</v>
      </c>
      <c r="F52" s="56">
        <f t="shared" si="0"/>
        <v>4.2161146431285455E-2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6.8" x14ac:dyDescent="0.35">
      <c r="A53" s="89">
        <v>56</v>
      </c>
      <c r="B53" s="89">
        <v>1531</v>
      </c>
      <c r="C53" s="70" t="s">
        <v>396</v>
      </c>
      <c r="D53" s="57">
        <f>IFERROR(VLOOKUP(B53,'Vta RdV'!$F$3:$G$999,2,0),0)</f>
        <v>998.4</v>
      </c>
      <c r="E53" s="57">
        <f>VLOOKUP(B53,Objetivos!$D$5:$E$175,2,0)</f>
        <v>16113.393212163743</v>
      </c>
      <c r="F53" s="58">
        <f t="shared" si="0"/>
        <v>6.1960878559478322E-2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7.399999999999999" thickBot="1" x14ac:dyDescent="0.4">
      <c r="A54" s="90">
        <v>56</v>
      </c>
      <c r="B54" s="90">
        <v>42235</v>
      </c>
      <c r="C54" s="71" t="s">
        <v>764</v>
      </c>
      <c r="D54" s="59">
        <f>IFERROR(VLOOKUP(B54,'Vta RdV'!$F$3:$G$999,2,0),0)</f>
        <v>440.53999999999996</v>
      </c>
      <c r="E54" s="59">
        <f>VLOOKUP(B54,Objetivos!$D$5:$E$175,2,0)</f>
        <v>18927.832950643282</v>
      </c>
      <c r="F54" s="60">
        <f t="shared" si="0"/>
        <v>2.327471935898651E-2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6.8" x14ac:dyDescent="0.35">
      <c r="A55" s="87">
        <v>56</v>
      </c>
      <c r="B55" s="87">
        <v>1533</v>
      </c>
      <c r="C55" s="68" t="s">
        <v>397</v>
      </c>
      <c r="D55" s="53">
        <f>IFERROR(VLOOKUP(B55,'Vta RdV'!$F$3:$G$999,2,0),0)</f>
        <v>2479.0299999999997</v>
      </c>
      <c r="E55" s="53">
        <f>VLOOKUP(B55,Objetivos!$D$5:$E$175,2,0)</f>
        <v>26329.26014472653</v>
      </c>
      <c r="F55" s="61">
        <f t="shared" si="0"/>
        <v>9.4154943449731646E-2</v>
      </c>
      <c r="G55" s="119">
        <f>IF(D55="",0,RANK($F55,F55:F57,0))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6.8" x14ac:dyDescent="0.35">
      <c r="A56" s="93">
        <v>56</v>
      </c>
      <c r="B56" s="93">
        <v>52971</v>
      </c>
      <c r="C56" s="74" t="s">
        <v>762</v>
      </c>
      <c r="D56" s="53">
        <f>IFERROR(VLOOKUP(B56,'Vta RdV'!$F$3:$G$999,2,0),0)</f>
        <v>1135.19</v>
      </c>
      <c r="E56" s="53">
        <f>VLOOKUP(B56,Objetivos!$D$5:$E$175,2,0)</f>
        <v>25583.643631345032</v>
      </c>
      <c r="F56" s="61">
        <f t="shared" ref="F56" si="1">+D56/E56</f>
        <v>4.437170937642234E-2</v>
      </c>
      <c r="G56" s="119">
        <f>IF(D56="",0,RANK($F56,F55:F57,0))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7.399999999999999" thickBot="1" x14ac:dyDescent="0.4">
      <c r="A57" s="93">
        <v>56</v>
      </c>
      <c r="B57" s="93">
        <v>39781</v>
      </c>
      <c r="C57" s="76" t="s">
        <v>399</v>
      </c>
      <c r="D57" s="66">
        <f>IFERROR(VLOOKUP(B57,'Vta RdV'!$F$3:$G$999,2,0),0)</f>
        <v>610.05999999999995</v>
      </c>
      <c r="E57" s="66">
        <f>VLOOKUP(B57,Objetivos!$D$5:$E$175,2,0)</f>
        <v>20199.268167485381</v>
      </c>
      <c r="F57" s="67">
        <f t="shared" si="0"/>
        <v>3.0202084300361396E-2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6.8" x14ac:dyDescent="0.35">
      <c r="A58" s="94">
        <v>57</v>
      </c>
      <c r="B58" s="98">
        <v>1526</v>
      </c>
      <c r="C58" s="80" t="s">
        <v>407</v>
      </c>
      <c r="D58" s="81">
        <f>IFERROR(VLOOKUP(B58,'Vta RdV'!$F$3:$G$999,2,0),0)</f>
        <v>2109.2100000000005</v>
      </c>
      <c r="E58" s="81">
        <f>VLOOKUP(B58,Objetivos!$D$5:$E$175,2,0)</f>
        <v>54259.373808077056</v>
      </c>
      <c r="F58" s="82">
        <f t="shared" si="0"/>
        <v>3.8872730220967336E-2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7.399999999999999" thickBot="1" x14ac:dyDescent="0.4">
      <c r="A59" s="95">
        <v>57</v>
      </c>
      <c r="B59" s="90">
        <v>2685</v>
      </c>
      <c r="C59" s="83" t="s">
        <v>768</v>
      </c>
      <c r="D59" s="59">
        <f>IFERROR(VLOOKUP(B59,'Vta RdV'!$F$3:$G$999,2,0),0)</f>
        <v>529.25</v>
      </c>
      <c r="E59" s="59">
        <f>VLOOKUP(B59,Objetivos!$D$5:$E$175,2,0)</f>
        <v>24131.033360467838</v>
      </c>
      <c r="F59" s="60">
        <f t="shared" si="0"/>
        <v>2.193233883083651E-2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6.8" x14ac:dyDescent="0.35">
      <c r="A60" s="96">
        <v>57</v>
      </c>
      <c r="B60" s="96">
        <v>5014</v>
      </c>
      <c r="C60" s="77" t="s">
        <v>770</v>
      </c>
      <c r="D60" s="78">
        <f>IFERROR(VLOOKUP(B60,'Vta RdV'!$F$3:$G$999,2,0),0)</f>
        <v>932.91</v>
      </c>
      <c r="E60" s="78">
        <f>VLOOKUP(B60,Objetivos!$D$5:$E$175,2,0)</f>
        <v>9820.7410877192997</v>
      </c>
      <c r="F60" s="79">
        <f t="shared" ref="F60:F124" si="2">+D60/E60</f>
        <v>9.4993849411893261E-2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7.399999999999999" thickBot="1" x14ac:dyDescent="0.4">
      <c r="A61" s="88">
        <v>57</v>
      </c>
      <c r="B61" s="88">
        <v>12</v>
      </c>
      <c r="C61" s="69" t="s">
        <v>403</v>
      </c>
      <c r="D61" s="55">
        <f>IFERROR(VLOOKUP(B61,'Vta RdV'!$F$3:$G$999,2,0),0)</f>
        <v>1047.24</v>
      </c>
      <c r="E61" s="55">
        <f>VLOOKUP(B61,Objetivos!$D$5:$E$175,2,0)</f>
        <v>21858.665473684214</v>
      </c>
      <c r="F61" s="56">
        <f t="shared" si="2"/>
        <v>4.7909603688330325E-2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6.8" x14ac:dyDescent="0.35">
      <c r="A62" s="89">
        <v>57</v>
      </c>
      <c r="B62" s="89">
        <v>545</v>
      </c>
      <c r="C62" s="70" t="s">
        <v>411</v>
      </c>
      <c r="D62" s="57">
        <f>IFERROR(VLOOKUP(B62,'Vta RdV'!$F$3:$G$999,2,0),0)</f>
        <v>981.34000000000015</v>
      </c>
      <c r="E62" s="57">
        <f>VLOOKUP(B62,Objetivos!$D$5:$E$175,2,0)</f>
        <v>19177.785162105265</v>
      </c>
      <c r="F62" s="58">
        <f t="shared" si="2"/>
        <v>5.1170663958583648E-2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7.399999999999999" thickBot="1" x14ac:dyDescent="0.4">
      <c r="A63" s="90">
        <v>57</v>
      </c>
      <c r="B63" s="90">
        <v>30342</v>
      </c>
      <c r="C63" s="71" t="s">
        <v>409</v>
      </c>
      <c r="D63" s="59">
        <f>IFERROR(VLOOKUP(B63,'Vta RdV'!$F$3:$G$999,2,0),0)</f>
        <v>314.68</v>
      </c>
      <c r="E63" s="59">
        <f>VLOOKUP(B63,Objetivos!$D$5:$E$175,2,0)</f>
        <v>15289.462591345033</v>
      </c>
      <c r="F63" s="60">
        <f t="shared" si="2"/>
        <v>2.0581495138889457E-2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6.8" x14ac:dyDescent="0.35">
      <c r="A64" s="87">
        <v>57</v>
      </c>
      <c r="B64" s="87">
        <v>4352</v>
      </c>
      <c r="C64" s="68" t="s">
        <v>408</v>
      </c>
      <c r="D64" s="53">
        <f>IFERROR(VLOOKUP(B64,'Vta RdV'!$F$3:$G$999,2,0),0)</f>
        <v>3763.4</v>
      </c>
      <c r="E64" s="53">
        <f>VLOOKUP(B64,Objetivos!$D$5:$E$175,2,0)</f>
        <v>28924.282218011696</v>
      </c>
      <c r="F64" s="61">
        <f t="shared" si="2"/>
        <v>0.13011213110265049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7.399999999999999" thickBot="1" x14ac:dyDescent="0.4">
      <c r="A65" s="88">
        <v>57</v>
      </c>
      <c r="B65" s="88">
        <v>52813</v>
      </c>
      <c r="C65" s="69" t="s">
        <v>191</v>
      </c>
      <c r="D65" s="55">
        <f>IFERROR(VLOOKUP(B65,'Vta RdV'!$F$3:$G$999,2,0),0)</f>
        <v>3229.7</v>
      </c>
      <c r="E65" s="55">
        <f>VLOOKUP(B65,Objetivos!$D$5:$E$175,2,0)</f>
        <v>22845.361924678364</v>
      </c>
      <c r="F65" s="56">
        <f t="shared" si="2"/>
        <v>0.14137224048576635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6.8" x14ac:dyDescent="0.35">
      <c r="A66" s="89">
        <v>57</v>
      </c>
      <c r="B66" s="89">
        <v>526</v>
      </c>
      <c r="C66" s="70" t="s">
        <v>406</v>
      </c>
      <c r="D66" s="57">
        <f>IFERROR(VLOOKUP(B66,'Vta RdV'!$F$3:$G$999,2,0),0)</f>
        <v>3783.4299999999994</v>
      </c>
      <c r="E66" s="57">
        <f>VLOOKUP(B66,Objetivos!$D$5:$E$175,2,0)</f>
        <v>18113.154526315793</v>
      </c>
      <c r="F66" s="58">
        <f t="shared" si="2"/>
        <v>0.20887747600801523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7.399999999999999" thickBot="1" x14ac:dyDescent="0.4">
      <c r="A67" s="90">
        <v>57</v>
      </c>
      <c r="B67" s="90">
        <v>6</v>
      </c>
      <c r="C67" s="71" t="s">
        <v>404</v>
      </c>
      <c r="D67" s="59">
        <f>IFERROR(VLOOKUP(B67,'Vta RdV'!$F$3:$G$999,2,0),0)</f>
        <v>1923.1200000000001</v>
      </c>
      <c r="E67" s="59">
        <f>VLOOKUP(B67,Objetivos!$D$5:$E$175,2,0)</f>
        <v>25534.250784561402</v>
      </c>
      <c r="F67" s="60">
        <f t="shared" si="2"/>
        <v>7.5315309472982969E-2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6.8" x14ac:dyDescent="0.35">
      <c r="A68" s="87">
        <v>57</v>
      </c>
      <c r="B68" s="87">
        <v>7131</v>
      </c>
      <c r="C68" s="68" t="s">
        <v>771</v>
      </c>
      <c r="D68" s="53">
        <f>IFERROR(VLOOKUP(B68,'Vta RdV'!$F$3:$G$999,2,0),0)+O68</f>
        <v>1506.74</v>
      </c>
      <c r="E68" s="53">
        <f>VLOOKUP(B68,Objetivos!$D$5:$E$175,2,0)+P68</f>
        <v>25036.7179097076</v>
      </c>
      <c r="F68" s="61">
        <f t="shared" si="2"/>
        <v>6.018121086932824E-2</v>
      </c>
      <c r="G68" s="119">
        <f>IF(D68="",0,RANK($F68,F68:F69,0))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7.399999999999999" thickBot="1" x14ac:dyDescent="0.4">
      <c r="A69" s="88">
        <v>57</v>
      </c>
      <c r="B69" s="88">
        <v>25060</v>
      </c>
      <c r="C69" s="69" t="s">
        <v>410</v>
      </c>
      <c r="D69" s="55">
        <f>IFERROR(VLOOKUP(B69,'Vta RdV'!$F$3:$G$999,2,0),0)</f>
        <v>2741.34</v>
      </c>
      <c r="E69" s="55">
        <f>VLOOKUP(B69,Objetivos!$D$5:$E$175,2,0)</f>
        <v>15571.445125614036</v>
      </c>
      <c r="F69" s="56">
        <f t="shared" si="2"/>
        <v>0.17604917063803346</v>
      </c>
      <c r="G69" s="121">
        <f>IF(D69="",0,RANK($F69,F68:F69,0))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6.8" x14ac:dyDescent="0.35">
      <c r="A70" s="89" t="s">
        <v>791</v>
      </c>
      <c r="B70" s="89">
        <v>13112</v>
      </c>
      <c r="C70" s="70" t="s">
        <v>405</v>
      </c>
      <c r="D70" s="57">
        <f>IFERROR(VLOOKUP(B70,'Vta RdV'!$F$3:$G$999,2,0),0)+L70</f>
        <v>151.75</v>
      </c>
      <c r="E70" s="57">
        <f>VLOOKUP(B70,Objetivos!$D$5:$E$175,2,0)+M70</f>
        <v>19997.376334970762</v>
      </c>
      <c r="F70" s="58">
        <f t="shared" si="2"/>
        <v>7.5884954835112308E-3</v>
      </c>
      <c r="G70" s="122">
        <f>IF(D70="",0,RANK($F70,F70:F71,0))</f>
        <v>2</v>
      </c>
      <c r="H70" s="84"/>
      <c r="I70" s="84"/>
      <c r="J70" s="214">
        <v>58986</v>
      </c>
      <c r="K70" s="215" t="s">
        <v>790</v>
      </c>
      <c r="L70" s="215">
        <f>IFERROR(VLOOKUP(J70,'Vta RdV'!$F$3:$G$999,2,0),0)</f>
        <v>0</v>
      </c>
      <c r="M70" s="215">
        <f>VLOOKUP(J70,Objetivos!$D$5:$E$175,2,0)</f>
        <v>5410.1411789473686</v>
      </c>
      <c r="N70" s="84"/>
      <c r="O70" s="84"/>
      <c r="P70" s="84"/>
      <c r="Q70" s="84"/>
      <c r="R70" s="84"/>
    </row>
    <row r="71" spans="1:18" ht="17.399999999999999" thickBot="1" x14ac:dyDescent="0.4">
      <c r="A71" s="90">
        <v>57</v>
      </c>
      <c r="B71" s="90">
        <v>2421</v>
      </c>
      <c r="C71" s="71" t="s">
        <v>769</v>
      </c>
      <c r="D71" s="59">
        <f>IFERROR(VLOOKUP(B71,'Vta RdV'!$F$3:$G$999,2,0),0)</f>
        <v>1164.8400000000001</v>
      </c>
      <c r="E71" s="59">
        <f>VLOOKUP(B71,Objetivos!$D$5:$E$175,2,0)</f>
        <v>18169.484825263156</v>
      </c>
      <c r="F71" s="60">
        <f t="shared" si="2"/>
        <v>6.4109687820118444E-2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6.8" x14ac:dyDescent="0.35">
      <c r="A72" s="87">
        <v>58</v>
      </c>
      <c r="B72" s="87">
        <v>251</v>
      </c>
      <c r="C72" s="68" t="s">
        <v>417</v>
      </c>
      <c r="D72" s="53">
        <f>IFERROR(VLOOKUP(B72,'Vta RdV'!$F$3:$G$999,2,0),0)</f>
        <v>477.85</v>
      </c>
      <c r="E72" s="53">
        <f>VLOOKUP(B72,Objetivos!$D$5:$E$175,2,0)</f>
        <v>14096.522302736841</v>
      </c>
      <c r="F72" s="61">
        <f t="shared" si="2"/>
        <v>3.3898431807341971E-2</v>
      </c>
      <c r="G72" s="119">
        <f>IF(D72="",0,RANK($F72,F72:F73,0))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7.399999999999999" thickBot="1" x14ac:dyDescent="0.4">
      <c r="A73" s="88">
        <v>58</v>
      </c>
      <c r="B73" s="88">
        <v>572</v>
      </c>
      <c r="C73" s="69" t="s">
        <v>756</v>
      </c>
      <c r="D73" s="55">
        <f>IFERROR(VLOOKUP(B73,'Vta RdV'!$F$3:$G$999,2,0),0)</f>
        <v>84.08</v>
      </c>
      <c r="E73" s="55">
        <f>VLOOKUP(B73,Objetivos!$D$5:$E$175,2,0)</f>
        <v>17048.050552939276</v>
      </c>
      <c r="F73" s="56">
        <f t="shared" si="2"/>
        <v>4.9319422029461112E-3</v>
      </c>
      <c r="G73" s="121">
        <f>IF(D73="",0,RANK($F73,F72:F73,0))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6.8" x14ac:dyDescent="0.35">
      <c r="A74" s="89">
        <v>58</v>
      </c>
      <c r="B74" s="89">
        <v>2565</v>
      </c>
      <c r="C74" s="70" t="s">
        <v>418</v>
      </c>
      <c r="D74" s="57">
        <f>IFERROR(VLOOKUP(B74,'Vta RdV'!$F$3:$G$999,2,0),0)</f>
        <v>1299.4100000000001</v>
      </c>
      <c r="E74" s="57">
        <f>VLOOKUP(B74,Objetivos!$D$5:$E$175,2,0)</f>
        <v>35324.482954947365</v>
      </c>
      <c r="F74" s="58">
        <f t="shared" si="2"/>
        <v>3.6784968704489177E-2</v>
      </c>
      <c r="G74" s="122">
        <f>IF(D74="",0,RANK($F74,F74:F75,0))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7.399999999999999" thickBot="1" x14ac:dyDescent="0.4">
      <c r="A75" s="90">
        <v>58</v>
      </c>
      <c r="B75" s="90">
        <v>5757</v>
      </c>
      <c r="C75" s="71" t="s">
        <v>413</v>
      </c>
      <c r="D75" s="59">
        <f>IFERROR(VLOOKUP(B75,'Vta RdV'!$F$3:$G$999,2,0),0)</f>
        <v>191.2</v>
      </c>
      <c r="E75" s="59">
        <f>VLOOKUP(B75,Objetivos!$D$5:$E$175,2,0)</f>
        <v>27219.818862081873</v>
      </c>
      <c r="F75" s="60">
        <f t="shared" si="2"/>
        <v>7.0242936210846004E-3</v>
      </c>
      <c r="G75" s="123">
        <f>IF(D75="",0,RANK($F75,F74:F75,0))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6.8" x14ac:dyDescent="0.35">
      <c r="A76" s="87">
        <v>58</v>
      </c>
      <c r="B76" s="87">
        <v>1578</v>
      </c>
      <c r="C76" s="68" t="s">
        <v>415</v>
      </c>
      <c r="D76" s="53">
        <f>IFERROR(VLOOKUP(B76,'Vta RdV'!$F$3:$G$999,2,0),0)</f>
        <v>3697.95</v>
      </c>
      <c r="E76" s="53">
        <f>VLOOKUP(B76,Objetivos!$D$5:$E$175,2,0)</f>
        <v>21290.293282479532</v>
      </c>
      <c r="F76" s="61">
        <f t="shared" si="2"/>
        <v>0.17369182993092736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7.399999999999999" thickBot="1" x14ac:dyDescent="0.4">
      <c r="A77" s="88">
        <v>58</v>
      </c>
      <c r="B77" s="88">
        <v>677</v>
      </c>
      <c r="C77" s="69" t="s">
        <v>422</v>
      </c>
      <c r="D77" s="55">
        <f>IFERROR(VLOOKUP(B77,'Vta RdV'!$F$3:$G$999,2,0),0)</f>
        <v>4071.1699999999996</v>
      </c>
      <c r="E77" s="55">
        <f>VLOOKUP(B77,Objetivos!$D$5:$E$175,2,0)</f>
        <v>28047.33261894737</v>
      </c>
      <c r="F77" s="56">
        <f t="shared" si="2"/>
        <v>0.14515355364843935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6.8" x14ac:dyDescent="0.35">
      <c r="A78" s="89">
        <v>58</v>
      </c>
      <c r="B78" s="89">
        <v>7859</v>
      </c>
      <c r="C78" s="70" t="s">
        <v>421</v>
      </c>
      <c r="D78" s="57">
        <f>IFERROR(VLOOKUP(B78,'Vta RdV'!$F$3:$G$999,2,0),0)</f>
        <v>1456.62</v>
      </c>
      <c r="E78" s="57">
        <f>VLOOKUP(B78,Objetivos!$D$5:$E$175,2,0)</f>
        <v>20707.304172210526</v>
      </c>
      <c r="F78" s="58">
        <f t="shared" si="2"/>
        <v>7.0343294708289594E-2</v>
      </c>
      <c r="G78" s="122">
        <f>IF(D78="",0,RANK($F78,F78:F79,0))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7.399999999999999" thickBot="1" x14ac:dyDescent="0.4">
      <c r="A79" s="90">
        <v>58</v>
      </c>
      <c r="B79" s="90">
        <v>52087</v>
      </c>
      <c r="C79" s="71" t="s">
        <v>811</v>
      </c>
      <c r="D79" s="59">
        <f>IFERROR(VLOOKUP(B79,'Vta RdV'!$F$3:$G$999,2,0),0)</f>
        <v>2073.7999999999997</v>
      </c>
      <c r="E79" s="59">
        <f>VLOOKUP(B79,Objetivos!$D$5:$E$175,2,0)</f>
        <v>21120.252436350882</v>
      </c>
      <c r="F79" s="60">
        <f t="shared" si="2"/>
        <v>9.8190114263535147E-2</v>
      </c>
      <c r="G79" s="123">
        <f>IF(D79="",0,RANK($F79,F78:F79,0))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6.8" x14ac:dyDescent="0.35">
      <c r="A80" s="87">
        <v>58</v>
      </c>
      <c r="B80" s="87">
        <v>10515</v>
      </c>
      <c r="C80" s="68" t="s">
        <v>412</v>
      </c>
      <c r="D80" s="53">
        <f>IFERROR(VLOOKUP(B80,'Vta RdV'!$F$3:$G$999,2,0),0)</f>
        <v>484.15999999999997</v>
      </c>
      <c r="E80" s="53">
        <f>VLOOKUP(B80,Objetivos!$D$5:$E$175,2,0)</f>
        <v>23811.455105122812</v>
      </c>
      <c r="F80" s="61">
        <f t="shared" si="2"/>
        <v>2.0333070694862218E-2</v>
      </c>
      <c r="G80" s="119">
        <f>IF(D80="",0,RANK($F80,F80:F81,0))</f>
        <v>2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7.399999999999999" thickBot="1" x14ac:dyDescent="0.4">
      <c r="A81" s="88">
        <v>58</v>
      </c>
      <c r="B81" s="88">
        <v>7262</v>
      </c>
      <c r="C81" s="69" t="s">
        <v>419</v>
      </c>
      <c r="D81" s="55">
        <f>IFERROR(VLOOKUP(B81,'Vta RdV'!$F$3:$G$999,2,0),0)</f>
        <v>3956.66</v>
      </c>
      <c r="E81" s="55">
        <f>VLOOKUP(B81,Objetivos!$D$5:$E$175,2,0)</f>
        <v>32249.291783578945</v>
      </c>
      <c r="F81" s="56">
        <f t="shared" si="2"/>
        <v>0.1226898260759542</v>
      </c>
      <c r="G81" s="121">
        <f>IF(D81="",0,RANK($F81,F80:F81,0))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6.8" x14ac:dyDescent="0.35">
      <c r="A82" s="89">
        <v>58</v>
      </c>
      <c r="B82" s="89">
        <v>6558</v>
      </c>
      <c r="C82" s="70" t="s">
        <v>414</v>
      </c>
      <c r="D82" s="57">
        <f>IFERROR(VLOOKUP(B82,'Vta RdV'!$F$3:$G$999,2,0),0)</f>
        <v>774.77</v>
      </c>
      <c r="E82" s="57">
        <f>VLOOKUP(B82,Objetivos!$D$5:$E$175,2,0)</f>
        <v>20928.199782736847</v>
      </c>
      <c r="F82" s="58">
        <f t="shared" si="2"/>
        <v>3.7020384363832794E-2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7.399999999999999" thickBot="1" x14ac:dyDescent="0.4">
      <c r="A83" s="90">
        <v>58</v>
      </c>
      <c r="B83" s="90">
        <v>1576</v>
      </c>
      <c r="C83" s="71" t="s">
        <v>757</v>
      </c>
      <c r="D83" s="59">
        <f>IFERROR(VLOOKUP(B83,'Vta RdV'!$F$3:$G$999,2,0),0)</f>
        <v>2787.0800000000004</v>
      </c>
      <c r="E83" s="59">
        <f>VLOOKUP(B83,Objetivos!$D$5:$E$175,2,0)</f>
        <v>23215.197297497074</v>
      </c>
      <c r="F83" s="60">
        <f t="shared" si="2"/>
        <v>0.12005411646018993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6.8" x14ac:dyDescent="0.35">
      <c r="A84" s="87">
        <v>58</v>
      </c>
      <c r="B84" s="87">
        <v>306</v>
      </c>
      <c r="C84" s="68" t="s">
        <v>416</v>
      </c>
      <c r="D84" s="53">
        <f>IFERROR(VLOOKUP(B84,'Vta RdV'!$F$3:$G$999,2,0),0)</f>
        <v>7584.15</v>
      </c>
      <c r="E84" s="53">
        <f>VLOOKUP(B84,Objetivos!$D$5:$E$175,2,0)</f>
        <v>21925.788718596494</v>
      </c>
      <c r="F84" s="61">
        <f t="shared" si="2"/>
        <v>0.34590089767523191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7.399999999999999" thickBot="1" x14ac:dyDescent="0.4">
      <c r="A85" s="88">
        <v>58</v>
      </c>
      <c r="B85" s="88">
        <v>571</v>
      </c>
      <c r="C85" s="69" t="s">
        <v>420</v>
      </c>
      <c r="D85" s="55">
        <f>IFERROR(VLOOKUP(B85,'Vta RdV'!$F$3:$G$999,2,0),0)</f>
        <v>832.34</v>
      </c>
      <c r="E85" s="55">
        <f>VLOOKUP(B85,Objetivos!$D$5:$E$175,2,0)</f>
        <v>27048.425346526321</v>
      </c>
      <c r="F85" s="56">
        <f t="shared" si="2"/>
        <v>3.0772216472368247E-2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6.8" x14ac:dyDescent="0.35">
      <c r="A86" s="89">
        <v>59</v>
      </c>
      <c r="B86" s="89">
        <v>1287</v>
      </c>
      <c r="C86" s="70" t="s">
        <v>425</v>
      </c>
      <c r="D86" s="57">
        <f>IFERROR(VLOOKUP(B86,'Vta RdV'!$F$3:$G$999,2,0),0)</f>
        <v>43.690000000000005</v>
      </c>
      <c r="E86" s="57">
        <f>VLOOKUP(B86,Objetivos!$D$5:$E$175,2,0)</f>
        <v>27589.952597473686</v>
      </c>
      <c r="F86" s="58">
        <f t="shared" si="2"/>
        <v>1.5835474832965296E-3</v>
      </c>
      <c r="G86" s="122">
        <f>IF(D86="",0,RANK($F86,F86:F87,0))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7.399999999999999" thickBot="1" x14ac:dyDescent="0.4">
      <c r="A87" s="90">
        <v>59</v>
      </c>
      <c r="B87" s="90">
        <v>52166</v>
      </c>
      <c r="C87" s="71" t="s">
        <v>424</v>
      </c>
      <c r="D87" s="59">
        <f>IFERROR(VLOOKUP(B87,'Vta RdV'!$F$3:$G$999,2,0),0)</f>
        <v>2539.9499999999998</v>
      </c>
      <c r="E87" s="59">
        <f>VLOOKUP(B87,Objetivos!$D$5:$E$175,2,0)</f>
        <v>29733.454707789475</v>
      </c>
      <c r="F87" s="60">
        <f t="shared" si="2"/>
        <v>8.5423978644990475E-2</v>
      </c>
      <c r="G87" s="123">
        <f>IF(D87="",0,RANK($F87,F86:F87,0))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6.8" x14ac:dyDescent="0.35">
      <c r="A88" s="87">
        <v>59</v>
      </c>
      <c r="B88" s="87">
        <v>10052</v>
      </c>
      <c r="C88" s="68" t="s">
        <v>423</v>
      </c>
      <c r="D88" s="53">
        <f>IFERROR(VLOOKUP(B88,'Vta RdV'!$F$3:$G$999,2,0),0)</f>
        <v>41.22</v>
      </c>
      <c r="E88" s="53">
        <f>VLOOKUP(B88,Objetivos!$D$5:$E$175,2,0)</f>
        <v>15023.739453894739</v>
      </c>
      <c r="F88" s="61">
        <f t="shared" si="2"/>
        <v>2.7436578041370495E-3</v>
      </c>
      <c r="G88" s="119">
        <f>IF(D88="",0,RANK($F88,F88:F89,0))</f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7.399999999999999" thickBot="1" x14ac:dyDescent="0.4">
      <c r="A89" s="88">
        <v>59</v>
      </c>
      <c r="B89" s="88">
        <v>193</v>
      </c>
      <c r="C89" s="69" t="s">
        <v>746</v>
      </c>
      <c r="D89" s="55">
        <f>IFERROR(VLOOKUP(B89,'Vta RdV'!$F$3:$G$999,2,0),0)</f>
        <v>0</v>
      </c>
      <c r="E89" s="55">
        <f>VLOOKUP(B89,Objetivos!$D$5:$E$175,2,0)</f>
        <v>14337.939162105265</v>
      </c>
      <c r="F89" s="56">
        <f t="shared" si="2"/>
        <v>0</v>
      </c>
      <c r="G89" s="121">
        <f>IF(D89="",0,RANK($F89,F88:F89,0))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6.8" x14ac:dyDescent="0.35">
      <c r="A90" s="89">
        <v>59</v>
      </c>
      <c r="B90" s="89">
        <v>916</v>
      </c>
      <c r="C90" s="70" t="s">
        <v>429</v>
      </c>
      <c r="D90" s="57">
        <f>IFERROR(VLOOKUP(B90,'Vta RdV'!$F$3:$G$999,2,0),0)</f>
        <v>1179.01</v>
      </c>
      <c r="E90" s="57">
        <f>VLOOKUP(B90,Objetivos!$D$5:$E$175,2,0)</f>
        <v>29362.819251789464</v>
      </c>
      <c r="F90" s="58">
        <f t="shared" si="2"/>
        <v>4.015316069924544E-2</v>
      </c>
      <c r="G90" s="122">
        <f>IF(D90="",0,RANK($F90,F90:F92,0))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6.8" x14ac:dyDescent="0.35">
      <c r="A91" s="97">
        <v>59</v>
      </c>
      <c r="B91" s="97">
        <v>690</v>
      </c>
      <c r="C91" s="75" t="s">
        <v>430</v>
      </c>
      <c r="D91" s="57">
        <f>IFERROR(VLOOKUP(B91,'Vta RdV'!$F$3:$G$999,2,0),0)</f>
        <v>828.80000000000007</v>
      </c>
      <c r="E91" s="57">
        <f>VLOOKUP(B91,Objetivos!$D$5:$E$175,2,0)</f>
        <v>20696.437506526319</v>
      </c>
      <c r="F91" s="58">
        <f t="shared" si="2"/>
        <v>4.0045539225707326E-2</v>
      </c>
      <c r="G91" s="122">
        <f>IF(D91="",0,RANK($F91,F90:F92,0))</f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7.399999999999999" thickBot="1" x14ac:dyDescent="0.4">
      <c r="A92" s="90">
        <v>59</v>
      </c>
      <c r="B92" s="90">
        <v>50214</v>
      </c>
      <c r="C92" s="71" t="s">
        <v>426</v>
      </c>
      <c r="D92" s="59">
        <f>IFERROR(VLOOKUP(B92,'Vta RdV'!$F$3:$G$999,2,0),0)</f>
        <v>979.29</v>
      </c>
      <c r="E92" s="59">
        <f>VLOOKUP(B92,Objetivos!$D$5:$E$175,2,0)</f>
        <v>11988.12807957895</v>
      </c>
      <c r="F92" s="60">
        <f t="shared" si="2"/>
        <v>8.1688316432668176E-2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6.8" x14ac:dyDescent="0.35">
      <c r="A93" s="87">
        <v>59</v>
      </c>
      <c r="B93" s="87">
        <v>29186</v>
      </c>
      <c r="C93" s="68" t="s">
        <v>786</v>
      </c>
      <c r="D93" s="53">
        <f>IFERROR(VLOOKUP(B93,'Vta RdV'!$F$3:$G$999,2,0),0)</f>
        <v>579.27</v>
      </c>
      <c r="E93" s="53">
        <f>VLOOKUP(B93,Objetivos!$D$5:$E$175,2,0)</f>
        <v>20314.121602947365</v>
      </c>
      <c r="F93" s="61">
        <f t="shared" si="2"/>
        <v>2.8515631210751145E-2</v>
      </c>
      <c r="G93" s="119">
        <f>IF(D93="",0,RANK($F93,F93:F94,0))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7.399999999999999" thickBot="1" x14ac:dyDescent="0.4">
      <c r="A94" s="88">
        <v>59</v>
      </c>
      <c r="B94" s="88">
        <v>4118</v>
      </c>
      <c r="C94" s="69" t="s">
        <v>428</v>
      </c>
      <c r="D94" s="55">
        <f>IFERROR(VLOOKUP(B94,'Vta RdV'!$F$3:$G$999,2,0),0)</f>
        <v>1112.4000000000001</v>
      </c>
      <c r="E94" s="55">
        <f>VLOOKUP(B94,Objetivos!$D$5:$E$175,2,0)</f>
        <v>22891.523117473687</v>
      </c>
      <c r="F94" s="56">
        <f t="shared" si="2"/>
        <v>4.859440738352952E-2</v>
      </c>
      <c r="G94" s="121">
        <f>IF(D94="",0,RANK($F94,F93:F94,0))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6.8" x14ac:dyDescent="0.35">
      <c r="A95" s="89">
        <v>59</v>
      </c>
      <c r="B95" s="89">
        <v>1691</v>
      </c>
      <c r="C95" s="70" t="s">
        <v>427</v>
      </c>
      <c r="D95" s="57">
        <f>IFERROR(VLOOKUP(B95,'Vta RdV'!$F$3:$G$999,2,0),0)</f>
        <v>963.82999999999993</v>
      </c>
      <c r="E95" s="57">
        <f>VLOOKUP(B95,Objetivos!$D$5:$E$175,2,0)</f>
        <v>22504.979380210527</v>
      </c>
      <c r="F95" s="58">
        <f t="shared" si="2"/>
        <v>4.2827410935000983E-2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7.399999999999999" thickBot="1" x14ac:dyDescent="0.4">
      <c r="A96" s="90">
        <v>59</v>
      </c>
      <c r="B96" s="90">
        <v>7760</v>
      </c>
      <c r="C96" s="71" t="s">
        <v>431</v>
      </c>
      <c r="D96" s="59">
        <f>IFERROR(VLOOKUP(B96,'Vta RdV'!$F$3:$G$999,2,0),0)</f>
        <v>917.04000000000008</v>
      </c>
      <c r="E96" s="59">
        <f>VLOOKUP(B96,Objetivos!$D$5:$E$175,2,0)</f>
        <v>20038.168097263162</v>
      </c>
      <c r="F96" s="60">
        <f t="shared" si="2"/>
        <v>4.5764662495532737E-2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6.8" x14ac:dyDescent="0.35">
      <c r="A97" s="87">
        <v>60</v>
      </c>
      <c r="B97" s="87">
        <v>3179</v>
      </c>
      <c r="C97" s="68" t="s">
        <v>433</v>
      </c>
      <c r="D97" s="53">
        <f>IFERROR(VLOOKUP(B97,'Vta RdV'!$F$3:$G$999,2,0),0)</f>
        <v>1888.38</v>
      </c>
      <c r="E97" s="53">
        <f>VLOOKUP(B97,Objetivos!$D$5:$E$175,2,0)</f>
        <v>8317.3461914385971</v>
      </c>
      <c r="F97" s="61">
        <f t="shared" si="2"/>
        <v>0.22704116872564364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7.399999999999999" thickBot="1" x14ac:dyDescent="0.4">
      <c r="A98" s="88">
        <v>60</v>
      </c>
      <c r="B98" s="88">
        <v>1921</v>
      </c>
      <c r="C98" s="69" t="s">
        <v>432</v>
      </c>
      <c r="D98" s="55">
        <f>IFERROR(VLOOKUP(B98,'Vta RdV'!$F$3:$G$999,2,0),0)</f>
        <v>43.6</v>
      </c>
      <c r="E98" s="55">
        <f>VLOOKUP(B98,Objetivos!$D$5:$E$175,2,0)</f>
        <v>10642.992350736844</v>
      </c>
      <c r="F98" s="56">
        <f t="shared" si="2"/>
        <v>4.096592251800449E-3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6.8" x14ac:dyDescent="0.35">
      <c r="A99" s="89">
        <v>60</v>
      </c>
      <c r="B99" s="89">
        <v>2518</v>
      </c>
      <c r="C99" s="70" t="s">
        <v>434</v>
      </c>
      <c r="D99" s="57">
        <f>IFERROR(VLOOKUP(B99,'Vta RdV'!$F$3:$G$999,2,0),0)</f>
        <v>1437.67</v>
      </c>
      <c r="E99" s="57">
        <f>VLOOKUP(B99,Objetivos!$D$5:$E$175,2,0)</f>
        <v>44207.392208000012</v>
      </c>
      <c r="F99" s="58">
        <f t="shared" si="2"/>
        <v>3.2521031623752542E-2</v>
      </c>
      <c r="G99" s="122">
        <f>IF(D99="",0,RANK($F99,F99:F100,0))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7.399999999999999" thickBot="1" x14ac:dyDescent="0.4">
      <c r="A100" s="90">
        <v>60</v>
      </c>
      <c r="B100" s="90">
        <v>10093</v>
      </c>
      <c r="C100" s="71" t="s">
        <v>436</v>
      </c>
      <c r="D100" s="59">
        <f>IFERROR(VLOOKUP(B100,'Vta RdV'!$F$3:$G$999,2,0),0)</f>
        <v>926.98</v>
      </c>
      <c r="E100" s="59">
        <f>VLOOKUP(B100,Objetivos!$D$5:$E$175,2,0)</f>
        <v>29934.501712000005</v>
      </c>
      <c r="F100" s="60">
        <f t="shared" si="2"/>
        <v>3.0966942724434815E-2</v>
      </c>
      <c r="G100" s="123">
        <f>IF(D100="",0,RANK($F100,F99:F100,0))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6.8" x14ac:dyDescent="0.35">
      <c r="A101" s="87">
        <v>60</v>
      </c>
      <c r="B101" s="87">
        <v>3329</v>
      </c>
      <c r="C101" s="68" t="s">
        <v>437</v>
      </c>
      <c r="D101" s="53">
        <f>IFERROR(VLOOKUP(B101,'Vta RdV'!$F$3:$G$999,2,0),0)</f>
        <v>5915.1399999999994</v>
      </c>
      <c r="E101" s="53">
        <f>VLOOKUP(B101,Objetivos!$D$5:$E$175,2,0)</f>
        <v>41427.023424000006</v>
      </c>
      <c r="F101" s="61">
        <f t="shared" si="2"/>
        <v>0.14278457661462515</v>
      </c>
      <c r="G101" s="119">
        <f>IF(D101="",0,RANK($F101,F101:F102,0))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7.399999999999999" thickBot="1" x14ac:dyDescent="0.4">
      <c r="A102" s="88">
        <v>60</v>
      </c>
      <c r="B102" s="88">
        <v>52195</v>
      </c>
      <c r="C102" s="69" t="s">
        <v>789</v>
      </c>
      <c r="D102" s="55">
        <f>IFERROR(VLOOKUP(B102,'Vta RdV'!$F$3:$G$999,2,0),0)</f>
        <v>288.77</v>
      </c>
      <c r="E102" s="55">
        <f>VLOOKUP(B102,Objetivos!$D$5:$E$175,2,0)</f>
        <v>8348.770152000001</v>
      </c>
      <c r="F102" s="56">
        <f t="shared" si="2"/>
        <v>3.4588327950413549E-2</v>
      </c>
      <c r="G102" s="121">
        <f>IF(D102="",0,RANK($F102,F101:F102,0))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6.8" x14ac:dyDescent="0.35">
      <c r="A103" s="89">
        <v>60</v>
      </c>
      <c r="B103" s="89">
        <v>392</v>
      </c>
      <c r="C103" s="70" t="s">
        <v>439</v>
      </c>
      <c r="D103" s="62">
        <f>IFERROR(VLOOKUP(B103,'Vta RdV'!$F$3:$G$999,2,0),0)</f>
        <v>298.21000000000004</v>
      </c>
      <c r="E103" s="62">
        <f>VLOOKUP(B103,Objetivos!$D$5:$E$175,2,0)</f>
        <v>28588.604640000001</v>
      </c>
      <c r="F103" s="63">
        <f t="shared" ref="F103" si="3">+D103/E103</f>
        <v>1.043107922737708E-2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7.399999999999999" thickBot="1" x14ac:dyDescent="0.4">
      <c r="A104" s="90">
        <v>60</v>
      </c>
      <c r="B104" s="90">
        <v>52757</v>
      </c>
      <c r="C104" s="71" t="s">
        <v>749</v>
      </c>
      <c r="D104" s="64">
        <f>IFERROR(VLOOKUP(B104,'Vta RdV'!$F$3:$G$999,2,0),0)</f>
        <v>1131.1300000000001</v>
      </c>
      <c r="E104" s="64">
        <f>VLOOKUP(B104,Objetivos!$D$5:$E$175,2,0)</f>
        <v>25789.091543999999</v>
      </c>
      <c r="F104" s="65">
        <f t="shared" ref="F104:F106" si="4">+D104/E104</f>
        <v>4.3860792772406322E-2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6.8" x14ac:dyDescent="0.35">
      <c r="A105" s="87">
        <v>60</v>
      </c>
      <c r="B105" s="87">
        <v>941</v>
      </c>
      <c r="C105" s="68" t="s">
        <v>438</v>
      </c>
      <c r="D105" s="53">
        <f>IFERROR(VLOOKUP(B105,'Vta RdV'!$F$3:$G$999,2,0),0)</f>
        <v>1627.07</v>
      </c>
      <c r="E105" s="53">
        <f>VLOOKUP(B105,Objetivos!$D$5:$E$175,2,0)</f>
        <v>16136.094696000004</v>
      </c>
      <c r="F105" s="61">
        <f t="shared" si="4"/>
        <v>0.10083418761810665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7.399999999999999" thickBot="1" x14ac:dyDescent="0.4">
      <c r="A106" s="88">
        <v>60</v>
      </c>
      <c r="B106" s="88">
        <v>6818</v>
      </c>
      <c r="C106" s="69" t="s">
        <v>750</v>
      </c>
      <c r="D106" s="55">
        <f>IFERROR(VLOOKUP(B106,'Vta RdV'!$F$3:$G$999,2,0),0)</f>
        <v>3550.55</v>
      </c>
      <c r="E106" s="55">
        <f>VLOOKUP(B106,Objetivos!$D$5:$E$175,2,0)</f>
        <v>24042.653899789475</v>
      </c>
      <c r="F106" s="56">
        <f t="shared" si="4"/>
        <v>0.14767712477993497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6.8" x14ac:dyDescent="0.35">
      <c r="A107" s="89">
        <v>60</v>
      </c>
      <c r="B107" s="89">
        <v>9121</v>
      </c>
      <c r="C107" s="70" t="s">
        <v>751</v>
      </c>
      <c r="D107" s="62">
        <f>IFERROR(VLOOKUP(B107,'Vta RdV'!$F$3:$G$999,2,0),0)</f>
        <v>2141.16</v>
      </c>
      <c r="E107" s="62">
        <f>VLOOKUP(B107,Objetivos!$D$5:$E$175,2,0)</f>
        <v>14016.179727999999</v>
      </c>
      <c r="F107" s="63">
        <f t="shared" si="2"/>
        <v>0.15276345206409014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7.399999999999999" thickBot="1" x14ac:dyDescent="0.4">
      <c r="A108" s="90">
        <v>60</v>
      </c>
      <c r="B108" s="90">
        <v>52330</v>
      </c>
      <c r="C108" s="71" t="s">
        <v>812</v>
      </c>
      <c r="D108" s="64">
        <f>IFERROR(VLOOKUP(B108,'Vta RdV'!$F$3:$G$999,2,0),0)</f>
        <v>952.81999999999994</v>
      </c>
      <c r="E108" s="64">
        <f>VLOOKUP(B108,Objetivos!$D$5:$E$175,2,0)</f>
        <v>21388.853704842106</v>
      </c>
      <c r="F108" s="65">
        <f t="shared" si="2"/>
        <v>4.4547501850662349E-2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6.8" x14ac:dyDescent="0.35">
      <c r="A109" s="87">
        <v>60</v>
      </c>
      <c r="B109" s="87">
        <v>6861</v>
      </c>
      <c r="C109" s="68" t="s">
        <v>752</v>
      </c>
      <c r="D109" s="53">
        <f>IFERROR(VLOOKUP(B109,'Vta RdV'!$F$3:$G$999,2,0),0)</f>
        <v>829.51</v>
      </c>
      <c r="E109" s="53">
        <f>VLOOKUP(B109,Objetivos!$D$5:$E$175,2,0)</f>
        <v>17379.882456000007</v>
      </c>
      <c r="F109" s="61">
        <f t="shared" ref="F109:F110" si="5">+D109/E109</f>
        <v>4.7728170895288802E-2</v>
      </c>
      <c r="G109" s="119">
        <f>IF(D109="",0,RANK($F109,F109:F110,0))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7.399999999999999" thickBot="1" x14ac:dyDescent="0.4">
      <c r="A110" s="88">
        <v>60</v>
      </c>
      <c r="B110" s="88">
        <v>1906</v>
      </c>
      <c r="C110" s="69" t="s">
        <v>435</v>
      </c>
      <c r="D110" s="55">
        <f>IFERROR(VLOOKUP(B110,'Vta RdV'!$F$3:$G$999,2,0),0)</f>
        <v>1786.2500000000002</v>
      </c>
      <c r="E110" s="55">
        <f>VLOOKUP(B110,Objetivos!$D$5:$E$175,2,0)</f>
        <v>26819.571720000004</v>
      </c>
      <c r="F110" s="56">
        <f t="shared" si="5"/>
        <v>6.660248040679749E-2</v>
      </c>
      <c r="G110" s="121">
        <f>IF(D110="",0,RANK($F110,F109:F110,0))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6.8" x14ac:dyDescent="0.35">
      <c r="A111" s="89">
        <v>61</v>
      </c>
      <c r="B111" s="89">
        <v>151</v>
      </c>
      <c r="C111" s="70" t="s">
        <v>444</v>
      </c>
      <c r="D111" s="62">
        <f>IFERROR(VLOOKUP(B111,'Vta RdV'!$F$3:$G$999,2,0),0)</f>
        <v>699.11</v>
      </c>
      <c r="E111" s="62">
        <f>VLOOKUP(B111,Objetivos!$D$5:$E$175,2,0)</f>
        <v>8011.5590560000001</v>
      </c>
      <c r="F111" s="63">
        <f t="shared" si="2"/>
        <v>8.7262665744993043E-2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7.399999999999999" thickBot="1" x14ac:dyDescent="0.4">
      <c r="A112" s="90">
        <v>61</v>
      </c>
      <c r="B112" s="90">
        <v>42204</v>
      </c>
      <c r="C112" s="71" t="s">
        <v>759</v>
      </c>
      <c r="D112" s="64">
        <f>IFERROR(VLOOKUP(B112,'Vta RdV'!$F$3:$G$999,2,0),0)</f>
        <v>403.41999999999996</v>
      </c>
      <c r="E112" s="64">
        <f>VLOOKUP(B112,Objetivos!$D$5:$E$175,2,0)</f>
        <v>10351.763269052632</v>
      </c>
      <c r="F112" s="65">
        <f t="shared" si="2"/>
        <v>3.8971138492516932E-2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6.8" x14ac:dyDescent="0.35">
      <c r="A113" s="87">
        <v>61</v>
      </c>
      <c r="B113" s="87">
        <v>1458</v>
      </c>
      <c r="C113" s="68" t="s">
        <v>440</v>
      </c>
      <c r="D113" s="53">
        <f>IFERROR(VLOOKUP(B113,'Vta RdV'!$F$3:$G$999,2,0),0)</f>
        <v>66</v>
      </c>
      <c r="E113" s="53">
        <f>VLOOKUP(B113,Objetivos!$D$5:$E$175,2,0)</f>
        <v>11258.169484631579</v>
      </c>
      <c r="F113" s="61">
        <f t="shared" ref="F113:F114" si="6">+D113/E113</f>
        <v>5.8624095231552499E-3</v>
      </c>
      <c r="G113" s="119">
        <f>IF(D113="",0,RANK($F113,F113:F114,0))</f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7.399999999999999" thickBot="1" x14ac:dyDescent="0.4">
      <c r="A114" s="88">
        <v>61</v>
      </c>
      <c r="B114" s="88">
        <v>5587</v>
      </c>
      <c r="C114" s="69" t="s">
        <v>443</v>
      </c>
      <c r="D114" s="55">
        <f>IFERROR(VLOOKUP(B114,'Vta RdV'!$F$3:$G$999,2,0),0)</f>
        <v>1190.1200000000001</v>
      </c>
      <c r="E114" s="55">
        <f>VLOOKUP(B114,Objetivos!$D$5:$E$175,2,0)</f>
        <v>39337.400238736845</v>
      </c>
      <c r="F114" s="56">
        <f t="shared" si="6"/>
        <v>3.02541599794907E-2</v>
      </c>
      <c r="G114" s="121">
        <f>IF(D114="",0,RANK($F114,F113:F114,0))</f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6.8" x14ac:dyDescent="0.35">
      <c r="A115" s="89">
        <v>61</v>
      </c>
      <c r="B115" s="89">
        <v>659</v>
      </c>
      <c r="C115" s="70" t="s">
        <v>450</v>
      </c>
      <c r="D115" s="62">
        <f>IFERROR(VLOOKUP(B115,'Vta RdV'!$F$3:$G$999,2,0),0)</f>
        <v>464.79999999999995</v>
      </c>
      <c r="E115" s="62">
        <f>VLOOKUP(B115,Objetivos!$D$5:$E$175,2,0)</f>
        <v>23590.738520000003</v>
      </c>
      <c r="F115" s="63">
        <f t="shared" si="2"/>
        <v>1.9702647274308389E-2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7.399999999999999" thickBot="1" x14ac:dyDescent="0.4">
      <c r="A116" s="90">
        <v>61</v>
      </c>
      <c r="B116" s="90">
        <v>9769</v>
      </c>
      <c r="C116" s="71" t="s">
        <v>451</v>
      </c>
      <c r="D116" s="64">
        <f>IFERROR(VLOOKUP(B116,'Vta RdV'!$F$3:$G$999,2,0),0)</f>
        <v>1633.6799999999998</v>
      </c>
      <c r="E116" s="64">
        <f>VLOOKUP(B116,Objetivos!$D$5:$E$175,2,0)</f>
        <v>26721.525492210531</v>
      </c>
      <c r="F116" s="65">
        <f t="shared" si="2"/>
        <v>6.1137228130041694E-2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6.8" x14ac:dyDescent="0.35">
      <c r="A117" s="87">
        <v>61</v>
      </c>
      <c r="B117" s="87">
        <v>1465</v>
      </c>
      <c r="C117" s="68" t="s">
        <v>442</v>
      </c>
      <c r="D117" s="53">
        <f>IFERROR(VLOOKUP(B117,'Vta RdV'!$F$3:$G$999,2,0),0)</f>
        <v>5199.7700000000004</v>
      </c>
      <c r="E117" s="53">
        <f>VLOOKUP(B117,Objetivos!$D$5:$E$175,2,0)</f>
        <v>47143.792016327498</v>
      </c>
      <c r="F117" s="61">
        <f t="shared" ref="F117:F118" si="7">+D117/E117</f>
        <v>0.11029596427455694</v>
      </c>
      <c r="G117" s="119">
        <f>IF(D117="",0,RANK($F117,F117:F118,0))</f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7.399999999999999" thickBot="1" x14ac:dyDescent="0.4">
      <c r="A118" s="88">
        <v>61</v>
      </c>
      <c r="B118" s="88">
        <v>5523</v>
      </c>
      <c r="C118" s="69" t="s">
        <v>445</v>
      </c>
      <c r="D118" s="55">
        <f>IFERROR(VLOOKUP(B118,'Vta RdV'!$F$3:$G$999,2,0),0)</f>
        <v>95</v>
      </c>
      <c r="E118" s="55">
        <f>VLOOKUP(B118,Objetivos!$D$5:$E$175,2,0)</f>
        <v>12804.963496</v>
      </c>
      <c r="F118" s="56">
        <f t="shared" si="7"/>
        <v>7.4189981119177724E-3</v>
      </c>
      <c r="G118" s="121">
        <f>IF(D118="",0,RANK($F118,F117:F118,0))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6.8" x14ac:dyDescent="0.35">
      <c r="A119" s="89">
        <v>61</v>
      </c>
      <c r="B119" s="89">
        <v>1650</v>
      </c>
      <c r="C119" s="70" t="s">
        <v>441</v>
      </c>
      <c r="D119" s="62">
        <f>IFERROR(VLOOKUP(B119,'Vta RdV'!$F$3:$G$999,2,0),0)</f>
        <v>1157.5999999999999</v>
      </c>
      <c r="E119" s="62">
        <f>VLOOKUP(B119,Objetivos!$D$5:$E$175,2,0)</f>
        <v>11751.009149473684</v>
      </c>
      <c r="F119" s="63">
        <f t="shared" si="2"/>
        <v>9.8510688339634861E-2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7.399999999999999" thickBot="1" x14ac:dyDescent="0.4">
      <c r="A120" s="90">
        <v>61</v>
      </c>
      <c r="B120" s="90">
        <v>7273</v>
      </c>
      <c r="C120" s="71" t="s">
        <v>760</v>
      </c>
      <c r="D120" s="64">
        <f>IFERROR(VLOOKUP(B120,'Vta RdV'!$F$3:$G$999,2,0),0)</f>
        <v>673.76</v>
      </c>
      <c r="E120" s="64">
        <f>VLOOKUP(B120,Objetivos!$D$5:$E$175,2,0)</f>
        <v>15816.861886222225</v>
      </c>
      <c r="F120" s="65">
        <f t="shared" si="2"/>
        <v>4.2597577499674563E-2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6.8" x14ac:dyDescent="0.35">
      <c r="A121" s="87">
        <v>61</v>
      </c>
      <c r="B121" s="87">
        <v>656</v>
      </c>
      <c r="C121" s="68" t="s">
        <v>446</v>
      </c>
      <c r="D121" s="53">
        <f>IFERROR(VLOOKUP(B121,'Vta RdV'!$F$3:$G$999,2,0),0)</f>
        <v>1329.9900000000002</v>
      </c>
      <c r="E121" s="53">
        <f>VLOOKUP(B121,Objetivos!$D$5:$E$175,2,0)</f>
        <v>23040.336236631581</v>
      </c>
      <c r="F121" s="61">
        <f t="shared" ref="F121:F122" si="8">+D121/E121</f>
        <v>5.7724418009380586E-2</v>
      </c>
      <c r="G121" s="119">
        <f>IF(D121="",0,RANK($F121,F121:F122,0))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7.399999999999999" thickBot="1" x14ac:dyDescent="0.4">
      <c r="A122" s="88">
        <v>61</v>
      </c>
      <c r="B122" s="88">
        <v>640</v>
      </c>
      <c r="C122" s="69" t="s">
        <v>447</v>
      </c>
      <c r="D122" s="55">
        <f>IFERROR(VLOOKUP(B122,'Vta RdV'!$F$3:$G$999,2,0),0)</f>
        <v>758.59</v>
      </c>
      <c r="E122" s="55">
        <f>VLOOKUP(B122,Objetivos!$D$5:$E$175,2,0)</f>
        <v>19230.734330526317</v>
      </c>
      <c r="F122" s="56">
        <f t="shared" si="8"/>
        <v>3.9446751588463058E-2</v>
      </c>
      <c r="G122" s="121">
        <f>IF(D122="",0,RANK($F122,F121:F122,0))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6.8" x14ac:dyDescent="0.35">
      <c r="A123" s="89">
        <v>61</v>
      </c>
      <c r="B123" s="89">
        <v>670</v>
      </c>
      <c r="C123" s="70" t="s">
        <v>449</v>
      </c>
      <c r="D123" s="62">
        <f>IFERROR(VLOOKUP(B123,'Vta RdV'!$F$3:$G$999,2,0),0)</f>
        <v>3216.25</v>
      </c>
      <c r="E123" s="62">
        <f>VLOOKUP(B123,Objetivos!$D$5:$E$175,2,0)</f>
        <v>18565.883963789474</v>
      </c>
      <c r="F123" s="63">
        <f t="shared" si="2"/>
        <v>0.17323441244558616</v>
      </c>
      <c r="G123" s="124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7.399999999999999" thickBot="1" x14ac:dyDescent="0.4">
      <c r="A124" s="90">
        <v>61</v>
      </c>
      <c r="B124" s="90">
        <v>666</v>
      </c>
      <c r="C124" s="71" t="s">
        <v>448</v>
      </c>
      <c r="D124" s="64">
        <f>IFERROR(VLOOKUP(B124,'Vta RdV'!$F$3:$G$999,2,0),0)</f>
        <v>2950.4700000000003</v>
      </c>
      <c r="E124" s="64">
        <f>VLOOKUP(B124,Objetivos!$D$5:$E$175,2,0)</f>
        <v>29202.918464000002</v>
      </c>
      <c r="F124" s="65">
        <f t="shared" si="2"/>
        <v>0.10103339512580574</v>
      </c>
      <c r="G124" s="125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6.8" x14ac:dyDescent="0.35">
      <c r="A125" s="87">
        <v>62</v>
      </c>
      <c r="B125" s="87">
        <v>5355</v>
      </c>
      <c r="C125" s="68" t="s">
        <v>459</v>
      </c>
      <c r="D125" s="53">
        <f>IFERROR(VLOOKUP(B125,'Vta RdV'!$F$3:$G$999,2,0),0)</f>
        <v>217.2</v>
      </c>
      <c r="E125" s="53">
        <f>VLOOKUP(B125,Objetivos!$D$5:$E$175,2,0)</f>
        <v>33191.704382409356</v>
      </c>
      <c r="F125" s="61">
        <f t="shared" ref="F125:F126" si="9">+D125/E125</f>
        <v>6.5438037618553184E-3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7.399999999999999" thickBot="1" x14ac:dyDescent="0.4">
      <c r="A126" s="88">
        <v>62</v>
      </c>
      <c r="B126" s="88">
        <v>616</v>
      </c>
      <c r="C126" s="69" t="s">
        <v>462</v>
      </c>
      <c r="D126" s="55">
        <f>IFERROR(VLOOKUP(B126,'Vta RdV'!$F$3:$G$999,2,0),0)</f>
        <v>60.67</v>
      </c>
      <c r="E126" s="55">
        <f>VLOOKUP(B126,Objetivos!$D$5:$E$175,2,0)</f>
        <v>18504.377386105261</v>
      </c>
      <c r="F126" s="56">
        <f t="shared" si="9"/>
        <v>3.2786836721972854E-3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6.8" x14ac:dyDescent="0.35">
      <c r="A127" s="89">
        <v>62</v>
      </c>
      <c r="B127" s="89">
        <v>1581</v>
      </c>
      <c r="C127" s="70" t="s">
        <v>456</v>
      </c>
      <c r="D127" s="62">
        <f>IFERROR(VLOOKUP(B127,'Vta RdV'!$F$3:$G$999,2,0),0)</f>
        <v>460.39000000000004</v>
      </c>
      <c r="E127" s="62">
        <f>VLOOKUP(B127,Objetivos!$D$5:$E$175,2,0)</f>
        <v>11742.297935999999</v>
      </c>
      <c r="F127" s="63">
        <f t="shared" ref="F127:F146" si="10">+D127/E127</f>
        <v>3.9207828187404294E-2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7.399999999999999" thickBot="1" x14ac:dyDescent="0.4">
      <c r="A128" s="90">
        <v>62</v>
      </c>
      <c r="B128" s="90">
        <v>2441</v>
      </c>
      <c r="C128" s="71" t="s">
        <v>457</v>
      </c>
      <c r="D128" s="64">
        <f>IFERROR(VLOOKUP(B128,'Vta RdV'!$F$3:$G$999,2,0),0)</f>
        <v>1317.2400000000002</v>
      </c>
      <c r="E128" s="64">
        <f>VLOOKUP(B128,Objetivos!$D$5:$E$175,2,0)</f>
        <v>15748.072444631578</v>
      </c>
      <c r="F128" s="65">
        <f t="shared" si="10"/>
        <v>8.3644522504659882E-2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6.8" x14ac:dyDescent="0.35">
      <c r="A129" s="87">
        <v>62</v>
      </c>
      <c r="B129" s="87">
        <v>583</v>
      </c>
      <c r="C129" s="68" t="s">
        <v>461</v>
      </c>
      <c r="D129" s="53">
        <f>IFERROR(VLOOKUP(B129,'Vta RdV'!$F$3:$G$999,2,0),0)</f>
        <v>1325.2600000000002</v>
      </c>
      <c r="E129" s="53">
        <f>VLOOKUP(B129,Objetivos!$D$5:$E$175,2,0)</f>
        <v>29501.873634526317</v>
      </c>
      <c r="F129" s="61">
        <f t="shared" si="10"/>
        <v>4.4921214713937223E-2</v>
      </c>
      <c r="G129" s="119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7.399999999999999" thickBot="1" x14ac:dyDescent="0.4">
      <c r="A130" s="88">
        <v>62</v>
      </c>
      <c r="B130" s="88">
        <v>42341</v>
      </c>
      <c r="C130" s="69" t="s">
        <v>453</v>
      </c>
      <c r="D130" s="55">
        <f>IFERROR(VLOOKUP(B130,'Vta RdV'!$F$3:$G$999,2,0),0)</f>
        <v>981.58</v>
      </c>
      <c r="E130" s="55">
        <f>VLOOKUP(B130,Objetivos!$D$5:$E$175,2,0)</f>
        <v>15654.694909473685</v>
      </c>
      <c r="F130" s="56">
        <f t="shared" si="10"/>
        <v>6.2701956548893295E-2</v>
      </c>
      <c r="G130" s="121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6.8" x14ac:dyDescent="0.35">
      <c r="A131" s="89">
        <v>62</v>
      </c>
      <c r="B131" s="89">
        <v>136</v>
      </c>
      <c r="C131" s="70" t="s">
        <v>454</v>
      </c>
      <c r="D131" s="62">
        <f>IFERROR(VLOOKUP(B131,'Vta RdV'!$F$3:$G$999,2,0),0)</f>
        <v>185.75</v>
      </c>
      <c r="E131" s="62">
        <f>VLOOKUP(B131,Objetivos!$D$5:$E$175,2,0)</f>
        <v>23598.502160000004</v>
      </c>
      <c r="F131" s="63">
        <f t="shared" si="10"/>
        <v>7.8712622835380823E-3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7.399999999999999" thickBot="1" x14ac:dyDescent="0.4">
      <c r="A132" s="90">
        <v>62</v>
      </c>
      <c r="B132" s="90">
        <v>4220</v>
      </c>
      <c r="C132" s="71" t="s">
        <v>455</v>
      </c>
      <c r="D132" s="64">
        <f>IFERROR(VLOOKUP(B132,'Vta RdV'!$F$3:$G$999,2,0),0)</f>
        <v>755.79</v>
      </c>
      <c r="E132" s="64">
        <f>VLOOKUP(B132,Objetivos!$D$5:$E$175,2,0)</f>
        <v>17489.08666821053</v>
      </c>
      <c r="F132" s="65">
        <f t="shared" si="10"/>
        <v>4.3214949661938624E-2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6.8" x14ac:dyDescent="0.35">
      <c r="A133" s="87">
        <v>62</v>
      </c>
      <c r="B133" s="87">
        <v>25088</v>
      </c>
      <c r="C133" s="68" t="s">
        <v>458</v>
      </c>
      <c r="D133" s="53">
        <f>IFERROR(VLOOKUP(B133,'Vta RdV'!$F$3:$G$999,2,0),0)</f>
        <v>2114.3200000000002</v>
      </c>
      <c r="E133" s="53">
        <f>VLOOKUP(B133,Objetivos!$D$5:$E$175,2,0)</f>
        <v>13477.893376</v>
      </c>
      <c r="F133" s="61">
        <f t="shared" si="10"/>
        <v>0.15687318047529272</v>
      </c>
      <c r="G133" s="119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7.399999999999999" thickBot="1" x14ac:dyDescent="0.4">
      <c r="A134" s="88">
        <v>62</v>
      </c>
      <c r="B134" s="88">
        <v>1592</v>
      </c>
      <c r="C134" s="69" t="s">
        <v>758</v>
      </c>
      <c r="D134" s="55">
        <f>IFERROR(VLOOKUP(B134,'Vta RdV'!$F$3:$G$999,2,0),0)</f>
        <v>454.63</v>
      </c>
      <c r="E134" s="55">
        <f>VLOOKUP(B134,Objetivos!$D$5:$E$175,2,0)</f>
        <v>10941.637151157895</v>
      </c>
      <c r="F134" s="56">
        <f t="shared" si="10"/>
        <v>4.1550454810310444E-2</v>
      </c>
      <c r="G134" s="121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6.8" x14ac:dyDescent="0.35">
      <c r="A135" s="89">
        <v>62</v>
      </c>
      <c r="B135" s="89">
        <v>6310</v>
      </c>
      <c r="C135" s="70" t="s">
        <v>463</v>
      </c>
      <c r="D135" s="62">
        <f>IFERROR(VLOOKUP(B135,'Vta RdV'!$F$3:$G$999,2,0),0)</f>
        <v>893.45</v>
      </c>
      <c r="E135" s="62">
        <f>VLOOKUP(B135,Objetivos!$D$5:$E$175,2,0)</f>
        <v>16396.663776000001</v>
      </c>
      <c r="F135" s="63">
        <f t="shared" si="10"/>
        <v>5.4489743292031996E-2</v>
      </c>
      <c r="G135" s="124">
        <f>IF(D135="",0,RANK($F135,F135:F136,0))</f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7.399999999999999" thickBot="1" x14ac:dyDescent="0.4">
      <c r="A136" s="90">
        <v>62</v>
      </c>
      <c r="B136" s="90">
        <v>6965</v>
      </c>
      <c r="C136" s="71" t="s">
        <v>464</v>
      </c>
      <c r="D136" s="64">
        <f>IFERROR(VLOOKUP(B136,'Vta RdV'!$F$3:$G$999,2,0),0)</f>
        <v>490.6</v>
      </c>
      <c r="E136" s="64">
        <f>VLOOKUP(B136,Objetivos!$D$5:$E$175,2,0)</f>
        <v>23168.237174315793</v>
      </c>
      <c r="F136" s="65">
        <f t="shared" si="10"/>
        <v>2.1175542891276902E-2</v>
      </c>
      <c r="G136" s="125">
        <f>IF(D136="",0,RANK($F136,F135:F136,0))</f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6.8" x14ac:dyDescent="0.35">
      <c r="A137" s="87">
        <v>62</v>
      </c>
      <c r="B137" s="87">
        <v>630</v>
      </c>
      <c r="C137" s="68" t="s">
        <v>460</v>
      </c>
      <c r="D137" s="53">
        <f>IFERROR(VLOOKUP(B137,'Vta RdV'!$F$3:$G$999,2,0),0)</f>
        <v>3955.4000000000005</v>
      </c>
      <c r="E137" s="53">
        <f>VLOOKUP(B137,Objetivos!$D$5:$E$175,2,0)</f>
        <v>48358.740767438583</v>
      </c>
      <c r="F137" s="61">
        <f t="shared" si="10"/>
        <v>8.1792865927213979E-2</v>
      </c>
      <c r="G137" s="119">
        <f>IF(D137="",0,RANK($F137,F137:F138,0))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7.399999999999999" thickBot="1" x14ac:dyDescent="0.4">
      <c r="A138" s="88">
        <v>62</v>
      </c>
      <c r="B138" s="88">
        <v>11493</v>
      </c>
      <c r="C138" s="69" t="s">
        <v>452</v>
      </c>
      <c r="D138" s="55">
        <f>IFERROR(VLOOKUP(B138,'Vta RdV'!$F$3:$G$999,2,0),0)</f>
        <v>2729.4599999999996</v>
      </c>
      <c r="E138" s="55">
        <f>VLOOKUP(B138,Objetivos!$D$5:$E$175,2,0)</f>
        <v>23633.089280000004</v>
      </c>
      <c r="F138" s="56">
        <f t="shared" si="10"/>
        <v>0.11549315316596642</v>
      </c>
      <c r="G138" s="121">
        <f>IF(D138="",0,RANK($F138,F137:F138,0))</f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6.8" x14ac:dyDescent="0.35">
      <c r="A139" s="89">
        <v>63</v>
      </c>
      <c r="B139" s="89">
        <v>1180</v>
      </c>
      <c r="C139" s="70" t="s">
        <v>465</v>
      </c>
      <c r="D139" s="62">
        <f>IFERROR(VLOOKUP(B139,'Vta RdV'!$F$3:$G$999,2,0),0)</f>
        <v>1811.2600000000002</v>
      </c>
      <c r="E139" s="62">
        <f>VLOOKUP(B139,Objetivos!$D$5:$E$175,2,0)</f>
        <v>25756.489743999999</v>
      </c>
      <c r="F139" s="63">
        <f t="shared" si="10"/>
        <v>7.0322470880253979E-2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7.399999999999999" thickBot="1" x14ac:dyDescent="0.4">
      <c r="A140" s="90">
        <v>63</v>
      </c>
      <c r="B140" s="90">
        <v>52314</v>
      </c>
      <c r="C140" s="71" t="s">
        <v>747</v>
      </c>
      <c r="D140" s="64">
        <f>IFERROR(VLOOKUP(B140,'Vta RdV'!$F$3:$G$999,2,0),0)</f>
        <v>4361.53</v>
      </c>
      <c r="E140" s="64">
        <f>VLOOKUP(B140,Objetivos!$D$5:$E$175,2,0)</f>
        <v>34715.451878315791</v>
      </c>
      <c r="F140" s="65">
        <f t="shared" si="10"/>
        <v>0.12563656135855542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6.8" x14ac:dyDescent="0.35">
      <c r="A141" s="87">
        <v>63</v>
      </c>
      <c r="B141" s="87">
        <v>7031</v>
      </c>
      <c r="C141" s="68" t="s">
        <v>813</v>
      </c>
      <c r="D141" s="53">
        <f>IFERROR(VLOOKUP(B141,'Vta RdV'!$F$3:$G$999,2,0),0)</f>
        <v>2726.19</v>
      </c>
      <c r="E141" s="53">
        <f>VLOOKUP(B141,Objetivos!$D$5:$E$175,2,0)</f>
        <v>25014.41658063158</v>
      </c>
      <c r="F141" s="61">
        <f t="shared" si="10"/>
        <v>0.10898475250111819</v>
      </c>
      <c r="G141" s="119">
        <f>IF(D141="",0,RANK($F141,F141:F142,0))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7.399999999999999" thickBot="1" x14ac:dyDescent="0.4">
      <c r="A142" s="88">
        <v>63</v>
      </c>
      <c r="B142" s="88">
        <v>52164</v>
      </c>
      <c r="C142" s="69" t="s">
        <v>466</v>
      </c>
      <c r="D142" s="55">
        <f>IFERROR(VLOOKUP(B142,'Vta RdV'!$F$3:$G$999,2,0),0)</f>
        <v>0</v>
      </c>
      <c r="E142" s="55">
        <f>VLOOKUP(B142,Objetivos!$D$5:$E$175,2,0)</f>
        <v>14197.019197894741</v>
      </c>
      <c r="F142" s="56">
        <f t="shared" si="10"/>
        <v>0</v>
      </c>
      <c r="G142" s="121">
        <f>IF(D142="",0,RANK($F142,F141:F142,0))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6.8" x14ac:dyDescent="0.35">
      <c r="A143" s="89">
        <v>63</v>
      </c>
      <c r="B143" s="89">
        <v>540</v>
      </c>
      <c r="C143" s="70" t="s">
        <v>467</v>
      </c>
      <c r="D143" s="62">
        <f>IFERROR(VLOOKUP(B143,'Vta RdV'!$F$3:$G$999,2,0),0)</f>
        <v>3294.8699999999994</v>
      </c>
      <c r="E143" s="62">
        <f>VLOOKUP(B143,Objetivos!$D$5:$E$175,2,0)</f>
        <v>26800.345499368421</v>
      </c>
      <c r="F143" s="63">
        <f t="shared" si="10"/>
        <v>0.12294132551677912</v>
      </c>
      <c r="G143" s="124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7.399999999999999" thickBot="1" x14ac:dyDescent="0.4">
      <c r="A144" s="90">
        <v>63</v>
      </c>
      <c r="B144" s="90">
        <v>6492</v>
      </c>
      <c r="C144" s="71" t="s">
        <v>748</v>
      </c>
      <c r="D144" s="64">
        <f>IFERROR(VLOOKUP(B144,'Vta RdV'!$F$3:$G$999,2,0),0)</f>
        <v>4569.6099999999997</v>
      </c>
      <c r="E144" s="64">
        <f>VLOOKUP(B144,Objetivos!$D$5:$E$175,2,0)</f>
        <v>29435.631871157897</v>
      </c>
      <c r="F144" s="65">
        <f t="shared" si="10"/>
        <v>0.15524076466241821</v>
      </c>
      <c r="G144" s="125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6.8" x14ac:dyDescent="0.35">
      <c r="A145" s="87">
        <v>63</v>
      </c>
      <c r="B145" s="87">
        <v>6496</v>
      </c>
      <c r="C145" s="68" t="s">
        <v>468</v>
      </c>
      <c r="D145" s="53">
        <f>IFERROR(VLOOKUP(B145,'Vta RdV'!$F$3:$G$999,2,0),0)</f>
        <v>1779.0600000000004</v>
      </c>
      <c r="E145" s="53">
        <f>VLOOKUP(B145,Objetivos!$D$5:$E$175,2,0)</f>
        <v>29385.947582736844</v>
      </c>
      <c r="F145" s="61">
        <f t="shared" si="10"/>
        <v>6.054118197111099E-2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7.399999999999999" thickBot="1" x14ac:dyDescent="0.4">
      <c r="A146" s="88">
        <v>63</v>
      </c>
      <c r="B146" s="88">
        <v>9583</v>
      </c>
      <c r="C146" s="69" t="s">
        <v>469</v>
      </c>
      <c r="D146" s="55">
        <f>IFERROR(VLOOKUP(B146,'Vta RdV'!$F$3:$G$999,2,0),0)</f>
        <v>607.70000000000005</v>
      </c>
      <c r="E146" s="55">
        <f>VLOOKUP(B146,Objetivos!$D$5:$E$175,2,0)</f>
        <v>27326.928620631577</v>
      </c>
      <c r="F146" s="56">
        <f t="shared" si="10"/>
        <v>2.2238137642047053E-2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3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3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3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3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3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3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3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3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3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3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3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3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3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85"/>
      <c r="B196" s="85"/>
      <c r="C196" s="84"/>
      <c r="D196" s="85"/>
      <c r="E196" s="85"/>
      <c r="F196" s="85"/>
      <c r="G196" s="85"/>
      <c r="H196" s="84"/>
    </row>
    <row r="197" spans="1:18" x14ac:dyDescent="0.3">
      <c r="A197" s="85"/>
      <c r="B197" s="85"/>
      <c r="C197" s="84"/>
      <c r="D197" s="85"/>
      <c r="E197" s="85"/>
      <c r="F197" s="85"/>
      <c r="G197" s="85"/>
      <c r="H197" s="84"/>
    </row>
    <row r="198" spans="1:18" x14ac:dyDescent="0.3">
      <c r="A198" s="85"/>
      <c r="B198" s="85"/>
      <c r="C198" s="84"/>
      <c r="D198" s="85"/>
      <c r="E198" s="85"/>
      <c r="F198" s="85"/>
      <c r="G198" s="85"/>
      <c r="H198" s="84"/>
    </row>
    <row r="199" spans="1:18" x14ac:dyDescent="0.3">
      <c r="A199" s="85"/>
      <c r="B199" s="85"/>
      <c r="C199" s="84"/>
      <c r="D199" s="85"/>
      <c r="E199" s="85"/>
      <c r="F199" s="85"/>
      <c r="G199" s="85"/>
      <c r="H199" s="84"/>
    </row>
    <row r="200" spans="1:18" x14ac:dyDescent="0.3">
      <c r="A200" s="85"/>
      <c r="B200" s="85"/>
      <c r="C200" s="84"/>
      <c r="D200" s="85"/>
      <c r="E200" s="85"/>
      <c r="F200" s="85"/>
      <c r="G200" s="85"/>
      <c r="H200" s="84"/>
    </row>
    <row r="201" spans="1:18" x14ac:dyDescent="0.3">
      <c r="A201" s="85"/>
      <c r="B201" s="85"/>
      <c r="C201" s="84"/>
      <c r="D201" s="85"/>
      <c r="E201" s="85"/>
      <c r="F201" s="85"/>
      <c r="G201" s="85"/>
      <c r="H201" s="84"/>
    </row>
    <row r="202" spans="1:18" x14ac:dyDescent="0.3">
      <c r="A202" s="85"/>
      <c r="B202" s="85"/>
      <c r="C202" s="84"/>
      <c r="D202" s="85"/>
      <c r="E202" s="85"/>
      <c r="F202" s="85"/>
      <c r="G202" s="85"/>
      <c r="H202" s="84"/>
    </row>
    <row r="203" spans="1:18" x14ac:dyDescent="0.3">
      <c r="A203" s="85"/>
      <c r="B203" s="85"/>
      <c r="C203" s="84"/>
      <c r="D203" s="85"/>
      <c r="E203" s="85"/>
      <c r="F203" s="85"/>
      <c r="G203" s="85"/>
      <c r="H203" s="84"/>
    </row>
    <row r="204" spans="1:18" x14ac:dyDescent="0.3">
      <c r="A204" s="85"/>
      <c r="B204" s="85"/>
      <c r="C204" s="84"/>
      <c r="D204" s="85"/>
      <c r="E204" s="85"/>
      <c r="F204" s="85"/>
      <c r="G204" s="85"/>
      <c r="H204" s="84"/>
    </row>
    <row r="205" spans="1:18" x14ac:dyDescent="0.3">
      <c r="A205" s="85"/>
      <c r="B205" s="85"/>
      <c r="C205" s="84"/>
      <c r="D205" s="85"/>
      <c r="E205" s="85"/>
      <c r="F205" s="85"/>
      <c r="G205" s="85"/>
      <c r="H205" s="84"/>
    </row>
    <row r="206" spans="1:18" x14ac:dyDescent="0.3">
      <c r="A206" s="85"/>
      <c r="B206" s="85"/>
      <c r="C206" s="84"/>
      <c r="D206" s="85"/>
      <c r="E206" s="85"/>
      <c r="F206" s="85"/>
      <c r="G206" s="85"/>
      <c r="H206" s="84"/>
    </row>
    <row r="207" spans="1:18" x14ac:dyDescent="0.3">
      <c r="A207" s="85"/>
      <c r="B207" s="85"/>
      <c r="C207" s="84"/>
      <c r="D207" s="85"/>
      <c r="E207" s="85"/>
      <c r="F207" s="85"/>
      <c r="G207" s="85"/>
      <c r="H207" s="84"/>
    </row>
    <row r="208" spans="1:18" x14ac:dyDescent="0.3">
      <c r="A208" s="85"/>
      <c r="B208" s="85"/>
      <c r="C208" s="84"/>
      <c r="D208" s="85"/>
      <c r="E208" s="85"/>
      <c r="F208" s="85"/>
      <c r="G208" s="85"/>
      <c r="H208" s="84"/>
    </row>
    <row r="209" spans="1:8" x14ac:dyDescent="0.3">
      <c r="A209" s="85"/>
      <c r="B209" s="85"/>
      <c r="C209" s="84"/>
      <c r="D209" s="85"/>
      <c r="E209" s="85"/>
      <c r="F209" s="85"/>
      <c r="G209" s="85"/>
      <c r="H209" s="84"/>
    </row>
    <row r="210" spans="1:8" x14ac:dyDescent="0.3">
      <c r="A210" s="85"/>
      <c r="B210" s="85"/>
      <c r="C210" s="84"/>
      <c r="D210" s="85"/>
      <c r="E210" s="85"/>
      <c r="F210" s="85"/>
      <c r="G210" s="85"/>
      <c r="H210" s="84"/>
    </row>
    <row r="211" spans="1:8" x14ac:dyDescent="0.3">
      <c r="A211" s="85"/>
      <c r="B211" s="85"/>
      <c r="C211" s="84"/>
      <c r="D211" s="85"/>
      <c r="E211" s="85"/>
      <c r="F211" s="85"/>
      <c r="G211" s="85"/>
      <c r="H211" s="84"/>
    </row>
    <row r="212" spans="1:8" x14ac:dyDescent="0.3">
      <c r="A212" s="85"/>
      <c r="B212" s="85"/>
      <c r="C212" s="84"/>
      <c r="D212" s="85"/>
      <c r="E212" s="85"/>
      <c r="F212" s="85"/>
      <c r="G212" s="85"/>
      <c r="H212" s="84"/>
    </row>
    <row r="213" spans="1:8" x14ac:dyDescent="0.3">
      <c r="A213" s="85"/>
      <c r="B213" s="85"/>
      <c r="C213" s="84"/>
      <c r="D213" s="85"/>
      <c r="E213" s="85"/>
      <c r="F213" s="85"/>
      <c r="G213" s="85"/>
      <c r="H213" s="84"/>
    </row>
    <row r="214" spans="1:8" x14ac:dyDescent="0.3">
      <c r="A214" s="85"/>
      <c r="B214" s="85"/>
      <c r="C214" s="84"/>
      <c r="D214" s="85"/>
      <c r="E214" s="85"/>
      <c r="F214" s="85"/>
      <c r="G214" s="85"/>
      <c r="H214" s="84"/>
    </row>
    <row r="215" spans="1:8" x14ac:dyDescent="0.3">
      <c r="A215" s="85"/>
      <c r="B215" s="85"/>
      <c r="C215" s="84"/>
      <c r="D215" s="85"/>
      <c r="E215" s="85"/>
      <c r="F215" s="85"/>
      <c r="G215" s="85"/>
      <c r="H215" s="84"/>
    </row>
    <row r="216" spans="1:8" x14ac:dyDescent="0.3">
      <c r="A216" s="85"/>
      <c r="B216" s="85"/>
      <c r="C216" s="84"/>
      <c r="D216" s="85"/>
      <c r="E216" s="85"/>
      <c r="F216" s="85"/>
      <c r="G216" s="85"/>
      <c r="H216" s="84"/>
    </row>
    <row r="217" spans="1:8" x14ac:dyDescent="0.3">
      <c r="A217" s="85"/>
      <c r="B217" s="85"/>
      <c r="C217" s="84"/>
      <c r="D217" s="85"/>
      <c r="E217" s="85"/>
      <c r="F217" s="85"/>
      <c r="G217" s="85"/>
      <c r="H217" s="84"/>
    </row>
    <row r="218" spans="1:8" x14ac:dyDescent="0.3">
      <c r="A218" s="85"/>
      <c r="B218" s="85"/>
      <c r="C218" s="84"/>
      <c r="D218" s="85"/>
      <c r="E218" s="85"/>
      <c r="F218" s="85"/>
      <c r="G218" s="85"/>
      <c r="H218" s="84"/>
    </row>
    <row r="219" spans="1:8" x14ac:dyDescent="0.3">
      <c r="A219" s="85"/>
      <c r="B219" s="85"/>
      <c r="C219" s="84"/>
      <c r="D219" s="85"/>
      <c r="E219" s="85"/>
      <c r="F219" s="85"/>
      <c r="G219" s="85"/>
      <c r="H219" s="84"/>
    </row>
    <row r="220" spans="1:8" x14ac:dyDescent="0.3">
      <c r="A220" s="85"/>
      <c r="B220" s="85"/>
      <c r="C220" s="84"/>
      <c r="D220" s="85"/>
      <c r="E220" s="85"/>
      <c r="F220" s="85"/>
      <c r="G220" s="85"/>
      <c r="H220" s="84"/>
    </row>
    <row r="221" spans="1:8" x14ac:dyDescent="0.3">
      <c r="A221" s="85"/>
      <c r="B221" s="85"/>
      <c r="C221" s="84"/>
      <c r="D221" s="85"/>
      <c r="E221" s="85"/>
      <c r="F221" s="85"/>
      <c r="G221" s="85"/>
      <c r="H221" s="84"/>
    </row>
    <row r="222" spans="1:8" x14ac:dyDescent="0.3">
      <c r="A222" s="85"/>
      <c r="B222" s="85"/>
      <c r="C222" s="84"/>
      <c r="D222" s="85"/>
      <c r="E222" s="85"/>
      <c r="F222" s="85"/>
      <c r="G222" s="85"/>
      <c r="H222" s="84"/>
    </row>
    <row r="223" spans="1:8" x14ac:dyDescent="0.3">
      <c r="A223" s="85"/>
      <c r="B223" s="85"/>
      <c r="C223" s="84"/>
      <c r="D223" s="85"/>
      <c r="E223" s="85"/>
      <c r="F223" s="85"/>
      <c r="G223" s="85"/>
      <c r="H223" s="84"/>
    </row>
    <row r="224" spans="1:8" x14ac:dyDescent="0.3">
      <c r="A224" s="85"/>
      <c r="B224" s="85"/>
      <c r="C224" s="84"/>
      <c r="D224" s="85"/>
      <c r="E224" s="85"/>
      <c r="F224" s="85"/>
      <c r="G224" s="85"/>
      <c r="H224" s="84"/>
    </row>
    <row r="225" spans="1:8" x14ac:dyDescent="0.3">
      <c r="A225" s="85"/>
      <c r="B225" s="85"/>
      <c r="C225" s="84"/>
      <c r="D225" s="85"/>
      <c r="E225" s="85"/>
      <c r="F225" s="85"/>
      <c r="G225" s="85"/>
      <c r="H225" s="84"/>
    </row>
    <row r="226" spans="1:8" x14ac:dyDescent="0.3">
      <c r="A226" s="85"/>
      <c r="B226" s="85"/>
      <c r="C226" s="84"/>
      <c r="D226" s="85"/>
      <c r="E226" s="85"/>
      <c r="F226" s="85"/>
      <c r="G226" s="85"/>
      <c r="H226" s="84"/>
    </row>
    <row r="227" spans="1:8" x14ac:dyDescent="0.3">
      <c r="A227" s="85"/>
      <c r="B227" s="85"/>
      <c r="C227" s="84"/>
      <c r="D227" s="85"/>
      <c r="E227" s="85"/>
      <c r="F227" s="85"/>
      <c r="G227" s="85"/>
      <c r="H227" s="84"/>
    </row>
    <row r="228" spans="1:8" x14ac:dyDescent="0.3">
      <c r="A228" s="85"/>
      <c r="B228" s="85"/>
      <c r="C228" s="84"/>
      <c r="D228" s="85"/>
      <c r="E228" s="85"/>
      <c r="F228" s="85"/>
      <c r="G228" s="85"/>
      <c r="H228" s="84"/>
    </row>
    <row r="229" spans="1:8" x14ac:dyDescent="0.3">
      <c r="A229" s="85"/>
      <c r="B229" s="85"/>
      <c r="C229" s="84"/>
      <c r="D229" s="85"/>
      <c r="E229" s="85"/>
      <c r="F229" s="85"/>
      <c r="G229" s="85"/>
      <c r="H229" s="84"/>
    </row>
    <row r="230" spans="1:8" x14ac:dyDescent="0.3">
      <c r="A230" s="85"/>
      <c r="B230" s="85"/>
      <c r="C230" s="84"/>
      <c r="D230" s="85"/>
      <c r="E230" s="85"/>
      <c r="F230" s="85"/>
      <c r="G230" s="85"/>
      <c r="H230" s="84"/>
    </row>
    <row r="231" spans="1:8" x14ac:dyDescent="0.3">
      <c r="A231" s="85"/>
      <c r="B231" s="85"/>
      <c r="C231" s="84"/>
      <c r="D231" s="85"/>
      <c r="E231" s="85"/>
      <c r="F231" s="85"/>
      <c r="G231" s="85"/>
      <c r="H231" s="84"/>
    </row>
    <row r="232" spans="1:8" x14ac:dyDescent="0.3">
      <c r="A232" s="85"/>
      <c r="B232" s="85"/>
      <c r="C232" s="84"/>
      <c r="D232" s="85"/>
      <c r="E232" s="85"/>
      <c r="F232" s="85"/>
      <c r="G232" s="85"/>
      <c r="H232" s="84"/>
    </row>
    <row r="233" spans="1:8" x14ac:dyDescent="0.3">
      <c r="A233" s="85"/>
      <c r="B233" s="85"/>
      <c r="C233" s="84"/>
      <c r="D233" s="85"/>
      <c r="E233" s="85"/>
      <c r="F233" s="85"/>
      <c r="G233" s="85"/>
      <c r="H233" s="84"/>
    </row>
    <row r="234" spans="1:8" x14ac:dyDescent="0.3">
      <c r="A234" s="85"/>
      <c r="B234" s="85"/>
      <c r="C234" s="84"/>
      <c r="D234" s="85"/>
      <c r="E234" s="85"/>
      <c r="F234" s="85"/>
      <c r="G234" s="85"/>
      <c r="H234" s="84"/>
    </row>
    <row r="235" spans="1:8" x14ac:dyDescent="0.3">
      <c r="A235" s="85"/>
      <c r="B235" s="85"/>
      <c r="C235" s="84"/>
      <c r="D235" s="85"/>
      <c r="E235" s="85"/>
      <c r="F235" s="85"/>
      <c r="G235" s="85"/>
      <c r="H235" s="84"/>
    </row>
    <row r="236" spans="1:8" x14ac:dyDescent="0.3">
      <c r="A236" s="85"/>
      <c r="B236" s="85"/>
      <c r="C236" s="84"/>
      <c r="D236" s="85"/>
      <c r="E236" s="85"/>
      <c r="F236" s="85"/>
      <c r="G236" s="85"/>
      <c r="H236" s="84"/>
    </row>
    <row r="237" spans="1:8" x14ac:dyDescent="0.3">
      <c r="A237" s="85"/>
      <c r="B237" s="85"/>
      <c r="C237" s="84"/>
      <c r="D237" s="85"/>
      <c r="E237" s="85"/>
      <c r="F237" s="85"/>
      <c r="G237" s="85"/>
      <c r="H237" s="84"/>
    </row>
    <row r="238" spans="1:8" x14ac:dyDescent="0.3">
      <c r="A238" s="85"/>
      <c r="B238" s="85"/>
      <c r="C238" s="84"/>
      <c r="D238" s="85"/>
      <c r="E238" s="85"/>
      <c r="F238" s="85"/>
      <c r="G238" s="85"/>
      <c r="H238" s="84"/>
    </row>
    <row r="239" spans="1:8" x14ac:dyDescent="0.3">
      <c r="A239" s="85"/>
      <c r="B239" s="85"/>
      <c r="C239" s="84"/>
      <c r="D239" s="85"/>
      <c r="E239" s="85"/>
      <c r="F239" s="85"/>
      <c r="G239" s="85"/>
      <c r="H239" s="84"/>
    </row>
    <row r="240" spans="1:8" x14ac:dyDescent="0.3">
      <c r="A240" s="85"/>
      <c r="B240" s="85"/>
      <c r="C240" s="84"/>
      <c r="D240" s="85"/>
      <c r="E240" s="85"/>
      <c r="F240" s="85"/>
      <c r="G240" s="85"/>
      <c r="H240" s="84"/>
    </row>
    <row r="241" spans="1:8" x14ac:dyDescent="0.3">
      <c r="A241" s="85"/>
      <c r="B241" s="85"/>
      <c r="C241" s="84"/>
      <c r="D241" s="85"/>
      <c r="E241" s="85"/>
      <c r="F241" s="85"/>
      <c r="G241" s="85"/>
      <c r="H241" s="84"/>
    </row>
    <row r="242" spans="1:8" x14ac:dyDescent="0.3">
      <c r="A242" s="85"/>
      <c r="B242" s="85"/>
      <c r="C242" s="84"/>
      <c r="D242" s="85"/>
      <c r="E242" s="85"/>
      <c r="F242" s="85"/>
      <c r="G242" s="85"/>
      <c r="H242" s="84"/>
    </row>
    <row r="243" spans="1:8" x14ac:dyDescent="0.3">
      <c r="A243" s="85"/>
      <c r="B243" s="85"/>
      <c r="C243" s="84"/>
      <c r="D243" s="85"/>
      <c r="E243" s="85"/>
      <c r="F243" s="85"/>
      <c r="G243" s="85"/>
      <c r="H243" s="84"/>
    </row>
    <row r="244" spans="1:8" x14ac:dyDescent="0.3">
      <c r="A244" s="85"/>
      <c r="B244" s="85"/>
      <c r="C244" s="84"/>
      <c r="D244" s="85"/>
      <c r="E244" s="85"/>
      <c r="F244" s="85"/>
      <c r="G244" s="85"/>
      <c r="H244" s="84"/>
    </row>
    <row r="245" spans="1:8" x14ac:dyDescent="0.3">
      <c r="A245" s="85"/>
      <c r="B245" s="85"/>
      <c r="C245" s="84"/>
      <c r="D245" s="85"/>
      <c r="E245" s="85"/>
      <c r="F245" s="85"/>
      <c r="G245" s="85"/>
      <c r="H245" s="84"/>
    </row>
    <row r="246" spans="1:8" x14ac:dyDescent="0.3">
      <c r="A246" s="85"/>
      <c r="B246" s="85"/>
      <c r="C246" s="84"/>
      <c r="D246" s="85"/>
      <c r="E246" s="85"/>
      <c r="F246" s="85"/>
      <c r="G246" s="85"/>
      <c r="H246" s="84"/>
    </row>
    <row r="247" spans="1:8" x14ac:dyDescent="0.3">
      <c r="A247" s="85"/>
      <c r="B247" s="85"/>
      <c r="C247" s="84"/>
      <c r="D247" s="85"/>
      <c r="E247" s="85"/>
      <c r="F247" s="85"/>
      <c r="G247" s="85"/>
      <c r="H247" s="84"/>
    </row>
    <row r="248" spans="1:8" x14ac:dyDescent="0.3">
      <c r="A248" s="85"/>
      <c r="B248" s="85"/>
      <c r="C248" s="84"/>
      <c r="D248" s="85"/>
      <c r="E248" s="85"/>
      <c r="F248" s="85"/>
      <c r="G248" s="85"/>
      <c r="H248" s="84"/>
    </row>
    <row r="249" spans="1:8" x14ac:dyDescent="0.3">
      <c r="A249" s="85"/>
      <c r="B249" s="85"/>
      <c r="C249" s="84"/>
      <c r="D249" s="85"/>
      <c r="E249" s="85"/>
      <c r="F249" s="85"/>
      <c r="G249" s="85"/>
      <c r="H249" s="84"/>
    </row>
    <row r="250" spans="1:8" x14ac:dyDescent="0.3">
      <c r="A250" s="85"/>
      <c r="B250" s="85"/>
      <c r="C250" s="84"/>
      <c r="D250" s="85"/>
      <c r="E250" s="85"/>
      <c r="F250" s="85"/>
      <c r="G250" s="85"/>
      <c r="H250" s="84"/>
    </row>
    <row r="251" spans="1:8" x14ac:dyDescent="0.3">
      <c r="A251" s="85"/>
      <c r="B251" s="85"/>
      <c r="C251" s="84"/>
      <c r="D251" s="85"/>
      <c r="E251" s="85"/>
      <c r="F251" s="85"/>
      <c r="G251" s="85"/>
      <c r="H251" s="84"/>
    </row>
    <row r="252" spans="1:8" x14ac:dyDescent="0.3">
      <c r="A252" s="85"/>
      <c r="B252" s="85"/>
      <c r="C252" s="84"/>
      <c r="D252" s="85"/>
      <c r="E252" s="85"/>
      <c r="F252" s="85"/>
      <c r="G252" s="85"/>
      <c r="H252" s="84"/>
    </row>
    <row r="253" spans="1:8" x14ac:dyDescent="0.3">
      <c r="A253" s="85"/>
      <c r="B253" s="85"/>
      <c r="C253" s="84"/>
      <c r="D253" s="85"/>
      <c r="E253" s="85"/>
      <c r="F253" s="85"/>
      <c r="G253" s="85"/>
      <c r="H253" s="84"/>
    </row>
    <row r="254" spans="1:8" x14ac:dyDescent="0.3">
      <c r="A254" s="85"/>
      <c r="B254" s="85"/>
      <c r="C254" s="84"/>
      <c r="D254" s="85"/>
      <c r="E254" s="85"/>
      <c r="F254" s="85"/>
      <c r="G254" s="85"/>
      <c r="H254" s="84"/>
    </row>
    <row r="255" spans="1:8" x14ac:dyDescent="0.3">
      <c r="A255" s="85"/>
      <c r="B255" s="85"/>
      <c r="C255" s="84"/>
      <c r="D255" s="85"/>
      <c r="E255" s="85"/>
      <c r="F255" s="85"/>
      <c r="G255" s="85"/>
      <c r="H255" s="84"/>
    </row>
    <row r="256" spans="1:8" x14ac:dyDescent="0.3">
      <c r="A256" s="85"/>
      <c r="B256" s="85"/>
      <c r="C256" s="84"/>
      <c r="D256" s="85"/>
      <c r="E256" s="85"/>
      <c r="F256" s="85"/>
      <c r="G256" s="85"/>
      <c r="H256" s="84"/>
    </row>
    <row r="257" spans="1:8" x14ac:dyDescent="0.3">
      <c r="A257" s="85"/>
      <c r="B257" s="85"/>
      <c r="C257" s="84"/>
      <c r="D257" s="85"/>
      <c r="E257" s="85"/>
      <c r="F257" s="85"/>
      <c r="G257" s="85"/>
      <c r="H257" s="84"/>
    </row>
    <row r="258" spans="1:8" x14ac:dyDescent="0.3">
      <c r="A258" s="85"/>
      <c r="B258" s="85"/>
      <c r="C258" s="84"/>
      <c r="D258" s="85"/>
      <c r="E258" s="85"/>
      <c r="F258" s="85"/>
      <c r="G258" s="85"/>
    </row>
    <row r="259" spans="1:8" x14ac:dyDescent="0.3">
      <c r="A259" s="85"/>
      <c r="B259" s="85"/>
      <c r="C259" s="84"/>
      <c r="D259" s="85"/>
      <c r="E259" s="85"/>
      <c r="F259" s="85"/>
      <c r="G259" s="85"/>
    </row>
    <row r="260" spans="1:8" x14ac:dyDescent="0.3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>
    <tabColor rgb="FFC00000"/>
  </sheetPr>
  <dimension ref="A1:R1745"/>
  <sheetViews>
    <sheetView workbookViewId="0"/>
  </sheetViews>
  <sheetFormatPr baseColWidth="10" defaultRowHeight="14.4" x14ac:dyDescent="0.3"/>
  <cols>
    <col min="1" max="1" width="20.44140625" customWidth="1"/>
    <col min="2" max="2" width="7.44140625" customWidth="1"/>
    <col min="3" max="3" width="40.33203125" customWidth="1"/>
    <col min="4" max="4" width="14.109375" customWidth="1"/>
    <col min="5" max="5" width="40.33203125" customWidth="1"/>
  </cols>
  <sheetData>
    <row r="1" spans="1:18" ht="85.5" customHeight="1" x14ac:dyDescent="0.3">
      <c r="A1" s="11"/>
      <c r="B1" s="111" t="s">
        <v>2581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9.8" x14ac:dyDescent="0.3">
      <c r="A2" s="86" t="s">
        <v>849</v>
      </c>
      <c r="B2" s="86" t="s">
        <v>850</v>
      </c>
      <c r="C2" s="86" t="s">
        <v>851</v>
      </c>
      <c r="D2" s="86" t="s">
        <v>852</v>
      </c>
      <c r="E2" s="86" t="s">
        <v>853</v>
      </c>
      <c r="F2" s="35" t="s">
        <v>188</v>
      </c>
      <c r="G2" s="35" t="s">
        <v>4</v>
      </c>
      <c r="H2" s="35" t="s">
        <v>189</v>
      </c>
      <c r="I2" s="35" t="s">
        <v>711</v>
      </c>
    </row>
    <row r="3" spans="1:18" ht="16.8" x14ac:dyDescent="0.35">
      <c r="A3" s="216">
        <v>51</v>
      </c>
      <c r="B3" s="216" t="s">
        <v>854</v>
      </c>
      <c r="C3" s="217" t="s">
        <v>361</v>
      </c>
      <c r="D3" s="217">
        <v>1830</v>
      </c>
      <c r="E3" s="217" t="s">
        <v>855</v>
      </c>
      <c r="F3" s="53">
        <f>IFERROR(VLOOKUP(D3,'Vta RdV'!$A$3:$B$2000,2,0),0)</f>
        <v>0</v>
      </c>
      <c r="G3" s="53">
        <f>VLOOKUP(D3,Objetivos!$G$5:$H$3000,2,0)</f>
        <v>2929.1841600000007</v>
      </c>
      <c r="H3" s="54">
        <f>+F3/G3</f>
        <v>0</v>
      </c>
      <c r="I3" s="53">
        <f>IF(H3="",0,RANK($H3,H3:H4,0))</f>
        <v>1</v>
      </c>
    </row>
    <row r="4" spans="1:18" ht="17.399999999999999" thickBot="1" x14ac:dyDescent="0.4">
      <c r="A4" s="218">
        <v>51</v>
      </c>
      <c r="B4" s="218" t="s">
        <v>854</v>
      </c>
      <c r="C4" s="219" t="s">
        <v>361</v>
      </c>
      <c r="D4" s="219">
        <v>58582</v>
      </c>
      <c r="E4" s="219" t="s">
        <v>856</v>
      </c>
      <c r="F4" s="55">
        <f>IFERROR(VLOOKUP(D4,'Vta RdV'!$A$3:$B$2000,2,0),0)</f>
        <v>0</v>
      </c>
      <c r="G4" s="55">
        <f>VLOOKUP(D4,Objetivos!$G$5:$H$3000,2,0)</f>
        <v>1617.6691759999999</v>
      </c>
      <c r="H4" s="56">
        <f t="shared" ref="H4" si="0">+F4/G4</f>
        <v>0</v>
      </c>
      <c r="I4" s="55">
        <f>IF(H4="",0,RANK($H4,H3:H4,0))</f>
        <v>1</v>
      </c>
    </row>
    <row r="5" spans="1:18" ht="16.8" x14ac:dyDescent="0.35">
      <c r="A5" s="220">
        <v>51</v>
      </c>
      <c r="B5" s="220" t="s">
        <v>854</v>
      </c>
      <c r="C5" s="221" t="s">
        <v>361</v>
      </c>
      <c r="D5" s="221">
        <v>3159</v>
      </c>
      <c r="E5" s="221" t="s">
        <v>857</v>
      </c>
      <c r="F5" s="230">
        <f>IFERROR(VLOOKUP(D5,'Vta RdV'!$A$3:$B$2000,2,0),0)</f>
        <v>40.33</v>
      </c>
      <c r="G5" s="230">
        <f>VLOOKUP(D5,Objetivos!$G$5:$H$3000,2,0)</f>
        <v>1411.1543200000001</v>
      </c>
      <c r="H5" s="233">
        <f t="shared" ref="H5:H69" si="1">+F5/G5</f>
        <v>2.8579439844679776E-2</v>
      </c>
      <c r="I5" s="230">
        <f>IF(H5="",0,RANK($H5,H5:H6,0))</f>
        <v>1</v>
      </c>
    </row>
    <row r="6" spans="1:18" ht="17.399999999999999" thickBot="1" x14ac:dyDescent="0.4">
      <c r="A6" s="222">
        <v>51</v>
      </c>
      <c r="B6" s="222" t="s">
        <v>854</v>
      </c>
      <c r="C6" s="223" t="s">
        <v>361</v>
      </c>
      <c r="D6" s="223">
        <v>52563</v>
      </c>
      <c r="E6" s="223" t="s">
        <v>858</v>
      </c>
      <c r="F6" s="231">
        <f>IFERROR(VLOOKUP(D6,'Vta RdV'!$A$3:$B$2000,2,0),0)</f>
        <v>0</v>
      </c>
      <c r="G6" s="231">
        <f>VLOOKUP(D6,Objetivos!$G$5:$H$3000,2,0)</f>
        <v>1391.2363680000001</v>
      </c>
      <c r="H6" s="234">
        <f t="shared" si="1"/>
        <v>0</v>
      </c>
      <c r="I6" s="231">
        <f>IF(H6="",0,RANK($H6,H5:H6,0))</f>
        <v>2</v>
      </c>
    </row>
    <row r="7" spans="1:18" ht="16.8" x14ac:dyDescent="0.35">
      <c r="A7" s="216">
        <v>51</v>
      </c>
      <c r="B7" s="216" t="s">
        <v>854</v>
      </c>
      <c r="C7" s="217" t="s">
        <v>361</v>
      </c>
      <c r="D7" s="217">
        <v>52899</v>
      </c>
      <c r="E7" s="217" t="s">
        <v>859</v>
      </c>
      <c r="F7" s="66">
        <f>IFERROR(VLOOKUP(D7,'Vta RdV'!$A$3:$B$2000,2,0),0)</f>
        <v>0</v>
      </c>
      <c r="G7" s="66">
        <f>VLOOKUP(D7,Objetivos!$G$5:$H$3000,2,0)</f>
        <v>1301.8297680000001</v>
      </c>
      <c r="H7" s="67">
        <f t="shared" si="1"/>
        <v>0</v>
      </c>
      <c r="I7" s="66">
        <f>IF(H7="",0,RANK($H7,H7:H8,0))</f>
        <v>1</v>
      </c>
    </row>
    <row r="8" spans="1:18" ht="17.399999999999999" thickBot="1" x14ac:dyDescent="0.4">
      <c r="A8" s="218">
        <v>51</v>
      </c>
      <c r="B8" s="218" t="s">
        <v>854</v>
      </c>
      <c r="C8" s="219" t="s">
        <v>361</v>
      </c>
      <c r="D8" s="219">
        <v>1192</v>
      </c>
      <c r="E8" s="219" t="s">
        <v>860</v>
      </c>
      <c r="F8" s="55">
        <f>IFERROR(VLOOKUP(D8,'Vta RdV'!$A$3:$B$2000,2,0),0)</f>
        <v>0</v>
      </c>
      <c r="G8" s="55">
        <f>VLOOKUP(D8,Objetivos!$G$5:$H$3000,2,0)</f>
        <v>1055.32284</v>
      </c>
      <c r="H8" s="56">
        <f t="shared" si="1"/>
        <v>0</v>
      </c>
      <c r="I8" s="55">
        <f>IF(H8="",0,RANK($H8,H7:H8,0))</f>
        <v>1</v>
      </c>
    </row>
    <row r="9" spans="1:18" ht="16.8" x14ac:dyDescent="0.35">
      <c r="A9" s="220">
        <v>51</v>
      </c>
      <c r="B9" s="220" t="s">
        <v>854</v>
      </c>
      <c r="C9" s="221" t="s">
        <v>361</v>
      </c>
      <c r="D9" s="221">
        <v>40555</v>
      </c>
      <c r="E9" s="221" t="s">
        <v>861</v>
      </c>
      <c r="F9" s="230">
        <f>IFERROR(VLOOKUP(D9,'Vta RdV'!$A$3:$B$2000,2,0),0)</f>
        <v>0</v>
      </c>
      <c r="G9" s="230">
        <f>VLOOKUP(D9,Objetivos!$G$5:$H$3000,2,0)</f>
        <v>895.06950400000005</v>
      </c>
      <c r="H9" s="233">
        <f t="shared" si="1"/>
        <v>0</v>
      </c>
      <c r="I9" s="230">
        <f>IF(H9="",0,RANK($H9,H9:H10,0))</f>
        <v>2</v>
      </c>
    </row>
    <row r="10" spans="1:18" ht="17.399999999999999" thickBot="1" x14ac:dyDescent="0.4">
      <c r="A10" s="222">
        <v>51</v>
      </c>
      <c r="B10" s="222" t="s">
        <v>854</v>
      </c>
      <c r="C10" s="223" t="s">
        <v>361</v>
      </c>
      <c r="D10" s="223">
        <v>53992</v>
      </c>
      <c r="E10" s="223" t="s">
        <v>862</v>
      </c>
      <c r="F10" s="231">
        <f>IFERROR(VLOOKUP(D10,'Vta RdV'!$A$3:$B$2000,2,0),0)</f>
        <v>125.88</v>
      </c>
      <c r="G10" s="231">
        <f>VLOOKUP(D10,Objetivos!$G$5:$H$3000,2,0)</f>
        <v>736.38588800000002</v>
      </c>
      <c r="H10" s="234">
        <f t="shared" si="1"/>
        <v>0.17094298254667259</v>
      </c>
      <c r="I10" s="231">
        <f>IF(H10="",0,RANK($H10,H9:H10,0))</f>
        <v>1</v>
      </c>
    </row>
    <row r="11" spans="1:18" ht="16.8" x14ac:dyDescent="0.35">
      <c r="A11" s="224">
        <v>51</v>
      </c>
      <c r="B11" s="224" t="s">
        <v>854</v>
      </c>
      <c r="C11" s="225" t="s">
        <v>361</v>
      </c>
      <c r="D11" s="225">
        <v>53158</v>
      </c>
      <c r="E11" s="225" t="s">
        <v>863</v>
      </c>
      <c r="F11" s="53">
        <f>IFERROR(VLOOKUP(D11,'Vta RdV'!$A$3:$B$2000,2,0),0)</f>
        <v>157.19999999999999</v>
      </c>
      <c r="G11" s="53">
        <f>VLOOKUP(D11,Objetivos!$G$5:$H$3000,2,0)</f>
        <v>734.18298400000003</v>
      </c>
      <c r="H11" s="61">
        <f t="shared" si="1"/>
        <v>0.21411555896261411</v>
      </c>
      <c r="I11" s="53">
        <f>IF(H11="",0,RANK($H11,H11:H13,0))</f>
        <v>1</v>
      </c>
    </row>
    <row r="12" spans="1:18" ht="16.8" x14ac:dyDescent="0.35">
      <c r="A12" s="216">
        <v>51</v>
      </c>
      <c r="B12" s="216" t="s">
        <v>854</v>
      </c>
      <c r="C12" s="217" t="s">
        <v>361</v>
      </c>
      <c r="D12" s="217">
        <v>52485</v>
      </c>
      <c r="E12" s="217" t="s">
        <v>864</v>
      </c>
      <c r="F12" s="66">
        <f>IFERROR(VLOOKUP(D12,'Vta RdV'!$A$3:$B$2000,2,0),0)</f>
        <v>0</v>
      </c>
      <c r="G12" s="66">
        <f>VLOOKUP(D12,Objetivos!$G$5:$H$3000,2,0)</f>
        <v>717.36831200000006</v>
      </c>
      <c r="H12" s="67">
        <f t="shared" si="1"/>
        <v>0</v>
      </c>
      <c r="I12" s="66">
        <f>IF(H12="",0,RANK($H12,H11:H13,0))</f>
        <v>2</v>
      </c>
    </row>
    <row r="13" spans="1:18" ht="17.399999999999999" thickBot="1" x14ac:dyDescent="0.4">
      <c r="A13" s="218">
        <v>51</v>
      </c>
      <c r="B13" s="218" t="s">
        <v>854</v>
      </c>
      <c r="C13" s="219" t="s">
        <v>361</v>
      </c>
      <c r="D13" s="219">
        <v>53381</v>
      </c>
      <c r="E13" s="219" t="s">
        <v>865</v>
      </c>
      <c r="F13" s="55">
        <f>IFERROR(VLOOKUP(D13,'Vta RdV'!$A$3:$B$2000,2,0),0)</f>
        <v>0</v>
      </c>
      <c r="G13" s="55">
        <f>VLOOKUP(D13,Objetivos!$G$5:$H$3000,2,0)</f>
        <v>703.86700800000017</v>
      </c>
      <c r="H13" s="56">
        <f t="shared" si="1"/>
        <v>0</v>
      </c>
      <c r="I13" s="55">
        <f>IF(H13="",0,RANK($H13,H11:H13,0))</f>
        <v>2</v>
      </c>
    </row>
    <row r="14" spans="1:18" ht="16.8" x14ac:dyDescent="0.35">
      <c r="A14" s="220">
        <v>51</v>
      </c>
      <c r="B14" s="220" t="s">
        <v>866</v>
      </c>
      <c r="C14" s="221" t="s">
        <v>867</v>
      </c>
      <c r="D14" s="221">
        <v>1777</v>
      </c>
      <c r="E14" s="221" t="s">
        <v>868</v>
      </c>
      <c r="F14" s="230">
        <f>IFERROR(VLOOKUP(D14,'Vta RdV'!$A$3:$B$2000,2,0),0)</f>
        <v>0</v>
      </c>
      <c r="G14" s="230">
        <f>VLOOKUP(D14,Objetivos!$G$5:$H$3000,2,0)</f>
        <v>4581.2788559999999</v>
      </c>
      <c r="H14" s="233">
        <f t="shared" si="1"/>
        <v>0</v>
      </c>
      <c r="I14" s="230">
        <f>IF(H14="",0,RANK($H14,H14:H15,0))</f>
        <v>1</v>
      </c>
    </row>
    <row r="15" spans="1:18" ht="17.399999999999999" thickBot="1" x14ac:dyDescent="0.4">
      <c r="A15" s="222">
        <v>51</v>
      </c>
      <c r="B15" s="222" t="s">
        <v>866</v>
      </c>
      <c r="C15" s="223" t="s">
        <v>867</v>
      </c>
      <c r="D15" s="223">
        <v>1842</v>
      </c>
      <c r="E15" s="223" t="s">
        <v>869</v>
      </c>
      <c r="F15" s="231">
        <f>IFERROR(VLOOKUP(D15,'Vta RdV'!$A$3:$B$2000,2,0),0)</f>
        <v>0</v>
      </c>
      <c r="G15" s="231">
        <f>VLOOKUP(D15,Objetivos!$G$5:$H$3000,2,0)</f>
        <v>2847.9623157894735</v>
      </c>
      <c r="H15" s="234">
        <f t="shared" si="1"/>
        <v>0</v>
      </c>
      <c r="I15" s="231">
        <f>IF(H15="",0,RANK($H15,H14:H15,0))</f>
        <v>1</v>
      </c>
    </row>
    <row r="16" spans="1:18" ht="16.8" x14ac:dyDescent="0.35">
      <c r="A16" s="216">
        <v>51</v>
      </c>
      <c r="B16" s="216" t="s">
        <v>866</v>
      </c>
      <c r="C16" s="217" t="s">
        <v>867</v>
      </c>
      <c r="D16" s="217">
        <v>30501</v>
      </c>
      <c r="E16" s="217" t="s">
        <v>870</v>
      </c>
      <c r="F16" s="66">
        <f>IFERROR(VLOOKUP(D16,'Vta RdV'!$A$3:$B$2000,2,0),0)</f>
        <v>0</v>
      </c>
      <c r="G16" s="66">
        <f>VLOOKUP(D16,Objetivos!$G$5:$H$3000,2,0)</f>
        <v>2413.3711120000003</v>
      </c>
      <c r="H16" s="67">
        <f t="shared" si="1"/>
        <v>0</v>
      </c>
      <c r="I16" s="66">
        <f>IF(H16="",0,RANK($H16,H16:H17,0))</f>
        <v>2</v>
      </c>
    </row>
    <row r="17" spans="1:9" ht="17.399999999999999" thickBot="1" x14ac:dyDescent="0.4">
      <c r="A17" s="218">
        <v>51</v>
      </c>
      <c r="B17" s="218" t="s">
        <v>866</v>
      </c>
      <c r="C17" s="219" t="s">
        <v>867</v>
      </c>
      <c r="D17" s="219">
        <v>3256</v>
      </c>
      <c r="E17" s="219" t="s">
        <v>871</v>
      </c>
      <c r="F17" s="55">
        <f>IFERROR(VLOOKUP(D17,'Vta RdV'!$A$3:$B$2000,2,0),0)</f>
        <v>215.5</v>
      </c>
      <c r="G17" s="55">
        <f>VLOOKUP(D17,Objetivos!$G$5:$H$3000,2,0)</f>
        <v>2035.8912168421057</v>
      </c>
      <c r="H17" s="56">
        <f t="shared" si="1"/>
        <v>0.10585044928592233</v>
      </c>
      <c r="I17" s="55">
        <f>IF(H17="",0,RANK($H17,H16:H17,0))</f>
        <v>1</v>
      </c>
    </row>
    <row r="18" spans="1:9" ht="16.8" x14ac:dyDescent="0.35">
      <c r="A18" s="220">
        <v>51</v>
      </c>
      <c r="B18" s="220" t="s">
        <v>866</v>
      </c>
      <c r="C18" s="221" t="s">
        <v>867</v>
      </c>
      <c r="D18" s="221">
        <v>30504</v>
      </c>
      <c r="E18" s="221" t="s">
        <v>872</v>
      </c>
      <c r="F18" s="230">
        <f>IFERROR(VLOOKUP(D18,'Vta RdV'!$A$3:$B$2000,2,0),0)</f>
        <v>390.9</v>
      </c>
      <c r="G18" s="230">
        <f>VLOOKUP(D18,Objetivos!$G$5:$H$3000,2,0)</f>
        <v>1826.8463578947369</v>
      </c>
      <c r="H18" s="233">
        <f t="shared" si="1"/>
        <v>0.21397530137699936</v>
      </c>
      <c r="I18" s="230">
        <f>IF(H18="",0,RANK($H18,H18:H19,0))</f>
        <v>1</v>
      </c>
    </row>
    <row r="19" spans="1:9" ht="17.399999999999999" thickBot="1" x14ac:dyDescent="0.4">
      <c r="A19" s="222">
        <v>51</v>
      </c>
      <c r="B19" s="222" t="s">
        <v>866</v>
      </c>
      <c r="C19" s="223" t="s">
        <v>867</v>
      </c>
      <c r="D19" s="223">
        <v>3224</v>
      </c>
      <c r="E19" s="223" t="s">
        <v>873</v>
      </c>
      <c r="F19" s="231">
        <f>IFERROR(VLOOKUP(D19,'Vta RdV'!$A$3:$B$2000,2,0),0)</f>
        <v>0</v>
      </c>
      <c r="G19" s="231">
        <f>VLOOKUP(D19,Objetivos!$G$5:$H$3000,2,0)</f>
        <v>1610.1727040000003</v>
      </c>
      <c r="H19" s="234">
        <f t="shared" si="1"/>
        <v>0</v>
      </c>
      <c r="I19" s="231">
        <f>IF(H19="",0,RANK($H19,H18:H19,0))</f>
        <v>2</v>
      </c>
    </row>
    <row r="20" spans="1:9" ht="16.8" x14ac:dyDescent="0.35">
      <c r="A20" s="216">
        <v>51</v>
      </c>
      <c r="B20" s="216" t="s">
        <v>866</v>
      </c>
      <c r="C20" s="217" t="s">
        <v>867</v>
      </c>
      <c r="D20" s="217">
        <v>54022</v>
      </c>
      <c r="E20" s="217" t="s">
        <v>874</v>
      </c>
      <c r="F20" s="66">
        <f>IFERROR(VLOOKUP(D20,'Vta RdV'!$A$3:$B$2000,2,0),0)</f>
        <v>0</v>
      </c>
      <c r="G20" s="66">
        <f>VLOOKUP(D20,Objetivos!$G$5:$H$3000,2,0)</f>
        <v>1471.076096</v>
      </c>
      <c r="H20" s="67">
        <f t="shared" si="1"/>
        <v>0</v>
      </c>
      <c r="I20" s="66">
        <f>IF(H20="",0,RANK($H20,H20:H21,0))</f>
        <v>2</v>
      </c>
    </row>
    <row r="21" spans="1:9" ht="17.399999999999999" thickBot="1" x14ac:dyDescent="0.4">
      <c r="A21" s="218">
        <v>51</v>
      </c>
      <c r="B21" s="218" t="s">
        <v>866</v>
      </c>
      <c r="C21" s="219" t="s">
        <v>867</v>
      </c>
      <c r="D21" s="219">
        <v>52155</v>
      </c>
      <c r="E21" s="219" t="s">
        <v>875</v>
      </c>
      <c r="F21" s="55">
        <f>IFERROR(VLOOKUP(D21,'Vta RdV'!$A$3:$B$2000,2,0),0)</f>
        <v>190</v>
      </c>
      <c r="G21" s="55">
        <f>VLOOKUP(D21,Objetivos!$G$5:$H$3000,2,0)</f>
        <v>1343.629232</v>
      </c>
      <c r="H21" s="56">
        <f t="shared" si="1"/>
        <v>0.14140805772525794</v>
      </c>
      <c r="I21" s="55">
        <f>IF(H21="",0,RANK($H21,H20:H21,0))</f>
        <v>1</v>
      </c>
    </row>
    <row r="22" spans="1:9" ht="16.8" x14ac:dyDescent="0.35">
      <c r="A22" s="226">
        <v>51</v>
      </c>
      <c r="B22" s="226" t="s">
        <v>866</v>
      </c>
      <c r="C22" s="227" t="s">
        <v>867</v>
      </c>
      <c r="D22" s="227">
        <v>52368</v>
      </c>
      <c r="E22" s="227" t="s">
        <v>876</v>
      </c>
      <c r="F22" s="232">
        <f>IFERROR(VLOOKUP(D22,'Vta RdV'!$A$3:$B$2000,2,0),0)</f>
        <v>0</v>
      </c>
      <c r="G22" s="232">
        <f>VLOOKUP(D22,Objetivos!$G$5:$H$3000,2,0)</f>
        <v>1176.894008</v>
      </c>
      <c r="H22" s="235">
        <f t="shared" si="1"/>
        <v>0</v>
      </c>
      <c r="I22" s="232">
        <f>IF(H22="",0,RANK($H22,H22:H23,0))</f>
        <v>1</v>
      </c>
    </row>
    <row r="23" spans="1:9" ht="17.399999999999999" thickBot="1" x14ac:dyDescent="0.4">
      <c r="A23" s="222">
        <v>51</v>
      </c>
      <c r="B23" s="222" t="s">
        <v>866</v>
      </c>
      <c r="C23" s="223" t="s">
        <v>867</v>
      </c>
      <c r="D23" s="223">
        <v>52845</v>
      </c>
      <c r="E23" s="223" t="s">
        <v>2585</v>
      </c>
      <c r="F23" s="231">
        <f>IFERROR(VLOOKUP(D23,'Vta RdV'!$A$3:$B$2000,2,0),0)</f>
        <v>0</v>
      </c>
      <c r="G23" s="231">
        <f>VLOOKUP(D23,Objetivos!$G$5:$H$3000,2,0)</f>
        <v>1150.6976560000001</v>
      </c>
      <c r="H23" s="234">
        <f t="shared" si="1"/>
        <v>0</v>
      </c>
      <c r="I23" s="231">
        <f>IF(H23="",0,RANK($H23,H22:H23,0))</f>
        <v>1</v>
      </c>
    </row>
    <row r="24" spans="1:9" ht="16.8" x14ac:dyDescent="0.35">
      <c r="A24" s="216">
        <v>51</v>
      </c>
      <c r="B24" s="216" t="s">
        <v>866</v>
      </c>
      <c r="C24" s="217" t="s">
        <v>867</v>
      </c>
      <c r="D24" s="217">
        <v>52898</v>
      </c>
      <c r="E24" s="217" t="s">
        <v>877</v>
      </c>
      <c r="F24" s="66">
        <f>IFERROR(VLOOKUP(D24,'Vta RdV'!$A$3:$B$2000,2,0),0)</f>
        <v>0</v>
      </c>
      <c r="G24" s="66">
        <f>VLOOKUP(D24,Objetivos!$G$5:$H$3000,2,0)</f>
        <v>1093.010816</v>
      </c>
      <c r="H24" s="67">
        <f t="shared" ref="H24:H25" si="2">+F24/G24</f>
        <v>0</v>
      </c>
      <c r="I24" s="66">
        <f>IF(H24="",0,RANK($H24,H24:H25,0))</f>
        <v>2</v>
      </c>
    </row>
    <row r="25" spans="1:9" ht="17.399999999999999" thickBot="1" x14ac:dyDescent="0.4">
      <c r="A25" s="218">
        <v>51</v>
      </c>
      <c r="B25" s="218" t="s">
        <v>866</v>
      </c>
      <c r="C25" s="219" t="s">
        <v>867</v>
      </c>
      <c r="D25" s="219">
        <v>53694</v>
      </c>
      <c r="E25" s="219" t="s">
        <v>878</v>
      </c>
      <c r="F25" s="55">
        <f>IFERROR(VLOOKUP(D25,'Vta RdV'!$A$3:$B$2000,2,0),0)</f>
        <v>174.3</v>
      </c>
      <c r="G25" s="55">
        <f>VLOOKUP(D25,Objetivos!$G$5:$H$3000,2,0)</f>
        <v>845.63368000000014</v>
      </c>
      <c r="H25" s="56">
        <f t="shared" si="2"/>
        <v>0.20611761821028696</v>
      </c>
      <c r="I25" s="55">
        <f>IF(H25="",0,RANK($H25,H24:H25,0))</f>
        <v>1</v>
      </c>
    </row>
    <row r="26" spans="1:9" ht="16.8" x14ac:dyDescent="0.35">
      <c r="A26" s="216">
        <v>51</v>
      </c>
      <c r="B26" s="216" t="s">
        <v>879</v>
      </c>
      <c r="C26" s="217" t="s">
        <v>364</v>
      </c>
      <c r="D26" s="217">
        <v>9540</v>
      </c>
      <c r="E26" s="217" t="s">
        <v>880</v>
      </c>
      <c r="F26" s="66">
        <f>IFERROR(VLOOKUP(D26,'Vta RdV'!$A$3:$B$2000,2,0),0)</f>
        <v>0</v>
      </c>
      <c r="G26" s="66">
        <f>VLOOKUP(D26,Objetivos!$G$5:$H$3000,2,0)</f>
        <v>2589.3355200000001</v>
      </c>
      <c r="H26" s="67">
        <f t="shared" si="1"/>
        <v>0</v>
      </c>
      <c r="I26" s="66">
        <f>IF(H26="",0,RANK($H26,H26:H27,0))</f>
        <v>2</v>
      </c>
    </row>
    <row r="27" spans="1:9" ht="17.399999999999999" thickBot="1" x14ac:dyDescent="0.4">
      <c r="A27" s="218">
        <v>51</v>
      </c>
      <c r="B27" s="218" t="s">
        <v>879</v>
      </c>
      <c r="C27" s="219" t="s">
        <v>364</v>
      </c>
      <c r="D27" s="219">
        <v>265</v>
      </c>
      <c r="E27" s="219" t="s">
        <v>881</v>
      </c>
      <c r="F27" s="55">
        <f>IFERROR(VLOOKUP(D27,'Vta RdV'!$A$3:$B$2000,2,0),0)</f>
        <v>66</v>
      </c>
      <c r="G27" s="55">
        <f>VLOOKUP(D27,Objetivos!$G$5:$H$3000,2,0)</f>
        <v>2397.4202559999999</v>
      </c>
      <c r="H27" s="56">
        <f t="shared" si="1"/>
        <v>2.752959137423756E-2</v>
      </c>
      <c r="I27" s="55">
        <f>IF(H27="",0,RANK($H27,H26:H27,0))</f>
        <v>1</v>
      </c>
    </row>
    <row r="28" spans="1:9" ht="16.8" x14ac:dyDescent="0.35">
      <c r="A28" s="220">
        <v>51</v>
      </c>
      <c r="B28" s="220" t="s">
        <v>879</v>
      </c>
      <c r="C28" s="221" t="s">
        <v>364</v>
      </c>
      <c r="D28" s="221">
        <v>58297</v>
      </c>
      <c r="E28" s="221" t="s">
        <v>882</v>
      </c>
      <c r="F28" s="230">
        <f>IFERROR(VLOOKUP(D28,'Vta RdV'!$A$3:$B$2000,2,0),0)</f>
        <v>0</v>
      </c>
      <c r="G28" s="230">
        <f>VLOOKUP(D28,Objetivos!$G$5:$H$3000,2,0)</f>
        <v>2507.7508884210529</v>
      </c>
      <c r="H28" s="233">
        <f t="shared" si="1"/>
        <v>0</v>
      </c>
      <c r="I28" s="230">
        <f>IF(H28="",0,RANK($H28,H28:H29,0))</f>
        <v>1</v>
      </c>
    </row>
    <row r="29" spans="1:9" ht="17.399999999999999" thickBot="1" x14ac:dyDescent="0.4">
      <c r="A29" s="222">
        <v>51</v>
      </c>
      <c r="B29" s="222" t="s">
        <v>879</v>
      </c>
      <c r="C29" s="223" t="s">
        <v>364</v>
      </c>
      <c r="D29" s="223">
        <v>5807</v>
      </c>
      <c r="E29" s="223" t="s">
        <v>883</v>
      </c>
      <c r="F29" s="231">
        <f>IFERROR(VLOOKUP(D29,'Vta RdV'!$A$3:$B$2000,2,0),0)</f>
        <v>0</v>
      </c>
      <c r="G29" s="231">
        <f>VLOOKUP(D29,Objetivos!$G$5:$H$3000,2,0)</f>
        <v>2270.8197136842109</v>
      </c>
      <c r="H29" s="234">
        <f t="shared" si="1"/>
        <v>0</v>
      </c>
      <c r="I29" s="231">
        <f>IF(H29="",0,RANK($H29,H28:H29,0))</f>
        <v>1</v>
      </c>
    </row>
    <row r="30" spans="1:9" ht="16.8" x14ac:dyDescent="0.35">
      <c r="A30" s="216">
        <v>51</v>
      </c>
      <c r="B30" s="216" t="s">
        <v>879</v>
      </c>
      <c r="C30" s="217" t="s">
        <v>364</v>
      </c>
      <c r="D30" s="217">
        <v>33003</v>
      </c>
      <c r="E30" s="217" t="s">
        <v>884</v>
      </c>
      <c r="F30" s="66">
        <f>IFERROR(VLOOKUP(D30,'Vta RdV'!$A$3:$B$2000,2,0),0)</f>
        <v>36.4</v>
      </c>
      <c r="G30" s="66">
        <f>VLOOKUP(D30,Objetivos!$G$5:$H$3000,2,0)</f>
        <v>1602.6597200000001</v>
      </c>
      <c r="H30" s="67">
        <f t="shared" si="1"/>
        <v>2.2712244867550548E-2</v>
      </c>
      <c r="I30" s="66">
        <f>IF(H30="",0,RANK($H30,H30:H31,0))</f>
        <v>1</v>
      </c>
    </row>
    <row r="31" spans="1:9" ht="17.399999999999999" thickBot="1" x14ac:dyDescent="0.4">
      <c r="A31" s="218">
        <v>51</v>
      </c>
      <c r="B31" s="218" t="s">
        <v>879</v>
      </c>
      <c r="C31" s="219" t="s">
        <v>364</v>
      </c>
      <c r="D31" s="219">
        <v>380</v>
      </c>
      <c r="E31" s="219" t="s">
        <v>885</v>
      </c>
      <c r="F31" s="55">
        <f>IFERROR(VLOOKUP(D31,'Vta RdV'!$A$3:$B$2000,2,0),0)</f>
        <v>0</v>
      </c>
      <c r="G31" s="55">
        <f>VLOOKUP(D31,Objetivos!$G$5:$H$3000,2,0)</f>
        <v>1603.6966231578949</v>
      </c>
      <c r="H31" s="56">
        <f t="shared" si="1"/>
        <v>0</v>
      </c>
      <c r="I31" s="55">
        <f>IF(H31="",0,RANK($H31,H30:H31,0))</f>
        <v>2</v>
      </c>
    </row>
    <row r="32" spans="1:9" ht="16.8" x14ac:dyDescent="0.35">
      <c r="A32" s="220">
        <v>51</v>
      </c>
      <c r="B32" s="220" t="s">
        <v>879</v>
      </c>
      <c r="C32" s="221" t="s">
        <v>364</v>
      </c>
      <c r="D32" s="221">
        <v>5055</v>
      </c>
      <c r="E32" s="221" t="s">
        <v>886</v>
      </c>
      <c r="F32" s="230">
        <f>IFERROR(VLOOKUP(D32,'Vta RdV'!$A$3:$B$2000,2,0),0)</f>
        <v>0</v>
      </c>
      <c r="G32" s="230">
        <f>VLOOKUP(D32,Objetivos!$G$5:$H$3000,2,0)</f>
        <v>1403.4660715789473</v>
      </c>
      <c r="H32" s="233">
        <f t="shared" si="1"/>
        <v>0</v>
      </c>
      <c r="I32" s="230">
        <f>IF(H32="",0,RANK($H32,H32:H33,0))</f>
        <v>1</v>
      </c>
    </row>
    <row r="33" spans="1:9" ht="17.399999999999999" thickBot="1" x14ac:dyDescent="0.4">
      <c r="A33" s="222">
        <v>51</v>
      </c>
      <c r="B33" s="222" t="s">
        <v>879</v>
      </c>
      <c r="C33" s="223" t="s">
        <v>364</v>
      </c>
      <c r="D33" s="223">
        <v>52388</v>
      </c>
      <c r="E33" s="223" t="s">
        <v>887</v>
      </c>
      <c r="F33" s="231">
        <f>IFERROR(VLOOKUP(D33,'Vta RdV'!$A$3:$B$2000,2,0),0)</f>
        <v>0</v>
      </c>
      <c r="G33" s="231">
        <f>VLOOKUP(D33,Objetivos!$G$5:$H$3000,2,0)</f>
        <v>1258.159928</v>
      </c>
      <c r="H33" s="234">
        <f t="shared" si="1"/>
        <v>0</v>
      </c>
      <c r="I33" s="231">
        <f>IF(H33="",0,RANK($H33,H32:H33,0))</f>
        <v>1</v>
      </c>
    </row>
    <row r="34" spans="1:9" ht="16.8" x14ac:dyDescent="0.35">
      <c r="A34" s="216">
        <v>51</v>
      </c>
      <c r="B34" s="216" t="s">
        <v>879</v>
      </c>
      <c r="C34" s="217" t="s">
        <v>364</v>
      </c>
      <c r="D34" s="217">
        <v>52356</v>
      </c>
      <c r="E34" s="217" t="s">
        <v>888</v>
      </c>
      <c r="F34" s="66">
        <f>IFERROR(VLOOKUP(D34,'Vta RdV'!$A$3:$B$2000,2,0),0)</f>
        <v>0</v>
      </c>
      <c r="G34" s="66">
        <f>VLOOKUP(D34,Objetivos!$G$5:$H$3000,2,0)</f>
        <v>1309.5612463157895</v>
      </c>
      <c r="H34" s="67">
        <f t="shared" si="1"/>
        <v>0</v>
      </c>
      <c r="I34" s="66">
        <f>IF(H34="",0,RANK($H34,H34:H35,0))</f>
        <v>1</v>
      </c>
    </row>
    <row r="35" spans="1:9" ht="17.399999999999999" thickBot="1" x14ac:dyDescent="0.4">
      <c r="A35" s="218">
        <v>51</v>
      </c>
      <c r="B35" s="218" t="s">
        <v>879</v>
      </c>
      <c r="C35" s="219" t="s">
        <v>364</v>
      </c>
      <c r="D35" s="219">
        <v>42445</v>
      </c>
      <c r="E35" s="219" t="s">
        <v>889</v>
      </c>
      <c r="F35" s="55">
        <f>IFERROR(VLOOKUP(D35,'Vta RdV'!$A$3:$B$2000,2,0),0)</f>
        <v>0</v>
      </c>
      <c r="G35" s="55">
        <f>VLOOKUP(D35,Objetivos!$G$5:$H$3000,2,0)</f>
        <v>1227.2370720000001</v>
      </c>
      <c r="H35" s="56">
        <f t="shared" si="1"/>
        <v>0</v>
      </c>
      <c r="I35" s="55">
        <f>IF(H35="",0,RANK($H35,H34:H35,0))</f>
        <v>1</v>
      </c>
    </row>
    <row r="36" spans="1:9" ht="16.8" x14ac:dyDescent="0.35">
      <c r="A36" s="220">
        <v>51</v>
      </c>
      <c r="B36" s="220" t="s">
        <v>879</v>
      </c>
      <c r="C36" s="221" t="s">
        <v>364</v>
      </c>
      <c r="D36" s="221">
        <v>53386</v>
      </c>
      <c r="E36" s="221" t="s">
        <v>890</v>
      </c>
      <c r="F36" s="230">
        <f>IFERROR(VLOOKUP(D36,'Vta RdV'!$A$3:$B$2000,2,0),0)</f>
        <v>0</v>
      </c>
      <c r="G36" s="230">
        <f>VLOOKUP(D36,Objetivos!$G$5:$H$3000,2,0)</f>
        <v>1012.211544</v>
      </c>
      <c r="H36" s="233">
        <f t="shared" si="1"/>
        <v>0</v>
      </c>
      <c r="I36" s="230">
        <f>IF(H36="",0,RANK($H36,H36:H37,0))</f>
        <v>1</v>
      </c>
    </row>
    <row r="37" spans="1:9" ht="17.399999999999999" thickBot="1" x14ac:dyDescent="0.4">
      <c r="A37" s="222">
        <v>51</v>
      </c>
      <c r="B37" s="222" t="s">
        <v>879</v>
      </c>
      <c r="C37" s="223" t="s">
        <v>364</v>
      </c>
      <c r="D37" s="223">
        <v>53560</v>
      </c>
      <c r="E37" s="223" t="s">
        <v>891</v>
      </c>
      <c r="F37" s="231">
        <f>IFERROR(VLOOKUP(D37,'Vta RdV'!$A$3:$B$2000,2,0),0)</f>
        <v>0</v>
      </c>
      <c r="G37" s="231">
        <f>VLOOKUP(D37,Objetivos!$G$5:$H$3000,2,0)</f>
        <v>488.89082105263151</v>
      </c>
      <c r="H37" s="234">
        <f t="shared" si="1"/>
        <v>0</v>
      </c>
      <c r="I37" s="231">
        <f>IF(H37="",0,RANK($H37,H36:H37,0))</f>
        <v>1</v>
      </c>
    </row>
    <row r="38" spans="1:9" ht="16.8" x14ac:dyDescent="0.35">
      <c r="A38" s="216">
        <v>51</v>
      </c>
      <c r="B38" s="216" t="s">
        <v>892</v>
      </c>
      <c r="C38" s="217" t="s">
        <v>365</v>
      </c>
      <c r="D38" s="217">
        <v>5224</v>
      </c>
      <c r="E38" s="217" t="s">
        <v>893</v>
      </c>
      <c r="F38" s="66">
        <f>IFERROR(VLOOKUP(D38,'Vta RdV'!$A$3:$B$2000,2,0),0)</f>
        <v>0</v>
      </c>
      <c r="G38" s="66">
        <f>VLOOKUP(D38,Objetivos!$G$5:$H$3000,2,0)</f>
        <v>5330.7076800000004</v>
      </c>
      <c r="H38" s="67">
        <f t="shared" si="1"/>
        <v>0</v>
      </c>
      <c r="I38" s="66">
        <f>IF(H38="",0,RANK($H38,H38:H39,0))</f>
        <v>1</v>
      </c>
    </row>
    <row r="39" spans="1:9" ht="17.399999999999999" thickBot="1" x14ac:dyDescent="0.4">
      <c r="A39" s="218">
        <v>51</v>
      </c>
      <c r="B39" s="218" t="s">
        <v>892</v>
      </c>
      <c r="C39" s="219" t="s">
        <v>365</v>
      </c>
      <c r="D39" s="219">
        <v>5255</v>
      </c>
      <c r="E39" s="219" t="s">
        <v>894</v>
      </c>
      <c r="F39" s="55">
        <f>IFERROR(VLOOKUP(D39,'Vta RdV'!$A$3:$B$2000,2,0),0)</f>
        <v>0</v>
      </c>
      <c r="G39" s="55">
        <f>VLOOKUP(D39,Objetivos!$G$5:$H$3000,2,0)</f>
        <v>3036.5013520000002</v>
      </c>
      <c r="H39" s="56">
        <f t="shared" si="1"/>
        <v>0</v>
      </c>
      <c r="I39" s="55">
        <f>IF(H39="",0,RANK($H39,H38:H39,0))</f>
        <v>1</v>
      </c>
    </row>
    <row r="40" spans="1:9" ht="16.8" x14ac:dyDescent="0.35">
      <c r="A40" s="220">
        <v>51</v>
      </c>
      <c r="B40" s="220" t="s">
        <v>892</v>
      </c>
      <c r="C40" s="221" t="s">
        <v>365</v>
      </c>
      <c r="D40" s="221">
        <v>1584</v>
      </c>
      <c r="E40" s="221" t="s">
        <v>895</v>
      </c>
      <c r="F40" s="230">
        <f>IFERROR(VLOOKUP(D40,'Vta RdV'!$A$3:$B$2000,2,0),0)</f>
        <v>131.47999999999999</v>
      </c>
      <c r="G40" s="230">
        <f>VLOOKUP(D40,Objetivos!$G$5:$H$3000,2,0)</f>
        <v>2923.8669136842109</v>
      </c>
      <c r="H40" s="233">
        <f t="shared" si="1"/>
        <v>4.4967846992163184E-2</v>
      </c>
      <c r="I40" s="230">
        <f>IF(H40="",0,RANK($H40,H40:H41,0))</f>
        <v>1</v>
      </c>
    </row>
    <row r="41" spans="1:9" ht="17.399999999999999" thickBot="1" x14ac:dyDescent="0.4">
      <c r="A41" s="222">
        <v>51</v>
      </c>
      <c r="B41" s="222" t="s">
        <v>892</v>
      </c>
      <c r="C41" s="223" t="s">
        <v>365</v>
      </c>
      <c r="D41" s="223">
        <v>5551</v>
      </c>
      <c r="E41" s="223" t="s">
        <v>896</v>
      </c>
      <c r="F41" s="231">
        <f>IFERROR(VLOOKUP(D41,'Vta RdV'!$A$3:$B$2000,2,0),0)</f>
        <v>0</v>
      </c>
      <c r="G41" s="231">
        <f>VLOOKUP(D41,Objetivos!$G$5:$H$3000,2,0)</f>
        <v>2263.7272160000002</v>
      </c>
      <c r="H41" s="234">
        <f t="shared" si="1"/>
        <v>0</v>
      </c>
      <c r="I41" s="231">
        <f>IF(H41="",0,RANK($H41,H40:H41,0))</f>
        <v>2</v>
      </c>
    </row>
    <row r="42" spans="1:9" ht="16.8" x14ac:dyDescent="0.35">
      <c r="A42" s="216">
        <v>51</v>
      </c>
      <c r="B42" s="216" t="s">
        <v>892</v>
      </c>
      <c r="C42" s="217" t="s">
        <v>365</v>
      </c>
      <c r="D42" s="217">
        <v>52017</v>
      </c>
      <c r="E42" s="217" t="s">
        <v>897</v>
      </c>
      <c r="F42" s="66">
        <f>IFERROR(VLOOKUP(D42,'Vta RdV'!$A$3:$B$2000,2,0),0)</f>
        <v>0</v>
      </c>
      <c r="G42" s="66">
        <f>VLOOKUP(D42,Objetivos!$G$5:$H$3000,2,0)</f>
        <v>2211.4088960000004</v>
      </c>
      <c r="H42" s="67">
        <f t="shared" si="1"/>
        <v>0</v>
      </c>
      <c r="I42" s="66">
        <f>IF(H42="",0,RANK($H42,H42:H43,0))</f>
        <v>1</v>
      </c>
    </row>
    <row r="43" spans="1:9" ht="17.399999999999999" thickBot="1" x14ac:dyDescent="0.4">
      <c r="A43" s="218">
        <v>51</v>
      </c>
      <c r="B43" s="218" t="s">
        <v>892</v>
      </c>
      <c r="C43" s="219" t="s">
        <v>365</v>
      </c>
      <c r="D43" s="219">
        <v>5201</v>
      </c>
      <c r="E43" s="219" t="s">
        <v>898</v>
      </c>
      <c r="F43" s="55">
        <f>IFERROR(VLOOKUP(D43,'Vta RdV'!$A$3:$B$2000,2,0),0)</f>
        <v>0</v>
      </c>
      <c r="G43" s="55">
        <f>VLOOKUP(D43,Objetivos!$G$5:$H$3000,2,0)</f>
        <v>2270.4423288888893</v>
      </c>
      <c r="H43" s="56">
        <f t="shared" si="1"/>
        <v>0</v>
      </c>
      <c r="I43" s="55">
        <f>IF(H43="",0,RANK($H43,H42:H43,0))</f>
        <v>1</v>
      </c>
    </row>
    <row r="44" spans="1:9" ht="16.8" x14ac:dyDescent="0.35">
      <c r="A44" s="220">
        <v>51</v>
      </c>
      <c r="B44" s="220" t="s">
        <v>892</v>
      </c>
      <c r="C44" s="221" t="s">
        <v>365</v>
      </c>
      <c r="D44" s="221">
        <v>52612</v>
      </c>
      <c r="E44" s="221" t="s">
        <v>899</v>
      </c>
      <c r="F44" s="230">
        <f>IFERROR(VLOOKUP(D44,'Vta RdV'!$A$3:$B$2000,2,0),0)</f>
        <v>0</v>
      </c>
      <c r="G44" s="230">
        <f>VLOOKUP(D44,Objetivos!$G$5:$H$3000,2,0)</f>
        <v>1457.2766000000001</v>
      </c>
      <c r="H44" s="233">
        <f t="shared" si="1"/>
        <v>0</v>
      </c>
      <c r="I44" s="230">
        <f>IF(H44="",0,RANK($H44,H44:H45,0))</f>
        <v>1</v>
      </c>
    </row>
    <row r="45" spans="1:9" ht="17.399999999999999" thickBot="1" x14ac:dyDescent="0.4">
      <c r="A45" s="222">
        <v>51</v>
      </c>
      <c r="B45" s="222" t="s">
        <v>892</v>
      </c>
      <c r="C45" s="223" t="s">
        <v>365</v>
      </c>
      <c r="D45" s="223">
        <v>5198</v>
      </c>
      <c r="E45" s="223" t="s">
        <v>900</v>
      </c>
      <c r="F45" s="231">
        <f>IFERROR(VLOOKUP(D45,'Vta RdV'!$A$3:$B$2000,2,0),0)</f>
        <v>0</v>
      </c>
      <c r="G45" s="231">
        <f>VLOOKUP(D45,Objetivos!$G$5:$H$3000,2,0)</f>
        <v>1420.1159073684212</v>
      </c>
      <c r="H45" s="234">
        <f t="shared" si="1"/>
        <v>0</v>
      </c>
      <c r="I45" s="231">
        <f>IF(H45="",0,RANK($H45,H44:H45,0))</f>
        <v>1</v>
      </c>
    </row>
    <row r="46" spans="1:9" ht="16.8" x14ac:dyDescent="0.35">
      <c r="A46" s="216">
        <v>51</v>
      </c>
      <c r="B46" s="216" t="s">
        <v>892</v>
      </c>
      <c r="C46" s="217" t="s">
        <v>365</v>
      </c>
      <c r="D46" s="217">
        <v>50272</v>
      </c>
      <c r="E46" s="217" t="s">
        <v>901</v>
      </c>
      <c r="F46" s="66">
        <f>IFERROR(VLOOKUP(D46,'Vta RdV'!$A$3:$B$2000,2,0),0)</f>
        <v>0</v>
      </c>
      <c r="G46" s="66">
        <f>VLOOKUP(D46,Objetivos!$G$5:$H$3000,2,0)</f>
        <v>1252.1941920000002</v>
      </c>
      <c r="H46" s="67">
        <f t="shared" si="1"/>
        <v>0</v>
      </c>
      <c r="I46" s="66">
        <f>IF(H46="",0,RANK($H46,H46:H47,0))</f>
        <v>1</v>
      </c>
    </row>
    <row r="47" spans="1:9" ht="17.399999999999999" thickBot="1" x14ac:dyDescent="0.4">
      <c r="A47" s="218">
        <v>51</v>
      </c>
      <c r="B47" s="218" t="s">
        <v>892</v>
      </c>
      <c r="C47" s="219" t="s">
        <v>365</v>
      </c>
      <c r="D47" s="219">
        <v>53751</v>
      </c>
      <c r="E47" s="219" t="s">
        <v>902</v>
      </c>
      <c r="F47" s="55">
        <f>IFERROR(VLOOKUP(D47,'Vta RdV'!$A$3:$B$2000,2,0),0)</f>
        <v>0</v>
      </c>
      <c r="G47" s="55">
        <f>VLOOKUP(D47,Objetivos!$G$5:$H$3000,2,0)</f>
        <v>811.29338947368433</v>
      </c>
      <c r="H47" s="56">
        <f t="shared" si="1"/>
        <v>0</v>
      </c>
      <c r="I47" s="55">
        <f>IF(H47="",0,RANK($H47,H46:H47,0))</f>
        <v>1</v>
      </c>
    </row>
    <row r="48" spans="1:9" ht="16.8" x14ac:dyDescent="0.35">
      <c r="A48" s="220">
        <v>51</v>
      </c>
      <c r="B48" s="220" t="s">
        <v>892</v>
      </c>
      <c r="C48" s="221" t="s">
        <v>365</v>
      </c>
      <c r="D48" s="221">
        <v>53683</v>
      </c>
      <c r="E48" s="221" t="s">
        <v>903</v>
      </c>
      <c r="F48" s="230">
        <f>IFERROR(VLOOKUP(D48,'Vta RdV'!$A$3:$B$2000,2,0),0)</f>
        <v>0</v>
      </c>
      <c r="G48" s="230">
        <f>VLOOKUP(D48,Objetivos!$G$5:$H$3000,2,0)</f>
        <v>683.02991999999995</v>
      </c>
      <c r="H48" s="233">
        <f t="shared" si="1"/>
        <v>0</v>
      </c>
      <c r="I48" s="230">
        <f>IF(H48="",0,RANK($H48,H48:H49,0))</f>
        <v>1</v>
      </c>
    </row>
    <row r="49" spans="1:9" ht="17.399999999999999" thickBot="1" x14ac:dyDescent="0.4">
      <c r="A49" s="222">
        <v>51</v>
      </c>
      <c r="B49" s="222" t="s">
        <v>892</v>
      </c>
      <c r="C49" s="223" t="s">
        <v>365</v>
      </c>
      <c r="D49" s="223">
        <v>53700</v>
      </c>
      <c r="E49" s="223" t="s">
        <v>904</v>
      </c>
      <c r="F49" s="231">
        <f>IFERROR(VLOOKUP(D49,'Vta RdV'!$A$3:$B$2000,2,0),0)</f>
        <v>0</v>
      </c>
      <c r="G49" s="231">
        <f>VLOOKUP(D49,Objetivos!$G$5:$H$3000,2,0)</f>
        <v>543.05644631578946</v>
      </c>
      <c r="H49" s="234">
        <f t="shared" si="1"/>
        <v>0</v>
      </c>
      <c r="I49" s="231">
        <f>IF(H49="",0,RANK($H49,H48:H49,0))</f>
        <v>1</v>
      </c>
    </row>
    <row r="50" spans="1:9" ht="16.8" x14ac:dyDescent="0.35">
      <c r="A50" s="216">
        <v>51</v>
      </c>
      <c r="B50" s="216" t="s">
        <v>905</v>
      </c>
      <c r="C50" s="217" t="s">
        <v>366</v>
      </c>
      <c r="D50" s="217">
        <v>1398</v>
      </c>
      <c r="E50" s="217" t="s">
        <v>906</v>
      </c>
      <c r="F50" s="66">
        <f>IFERROR(VLOOKUP(D50,'Vta RdV'!$A$3:$B$2000,2,0),0)</f>
        <v>0</v>
      </c>
      <c r="G50" s="66">
        <f>VLOOKUP(D50,Objetivos!$G$5:$H$3000,2,0)</f>
        <v>2379.9616959999998</v>
      </c>
      <c r="H50" s="67">
        <f t="shared" si="1"/>
        <v>0</v>
      </c>
      <c r="I50" s="66">
        <f>IF(H50="",0,RANK($H50,H50:H51,0))</f>
        <v>1</v>
      </c>
    </row>
    <row r="51" spans="1:9" ht="17.399999999999999" thickBot="1" x14ac:dyDescent="0.4">
      <c r="A51" s="218">
        <v>51</v>
      </c>
      <c r="B51" s="218" t="s">
        <v>905</v>
      </c>
      <c r="C51" s="219" t="s">
        <v>366</v>
      </c>
      <c r="D51" s="219">
        <v>6505</v>
      </c>
      <c r="E51" s="219" t="s">
        <v>907</v>
      </c>
      <c r="F51" s="55">
        <f>IFERROR(VLOOKUP(D51,'Vta RdV'!$A$3:$B$2000,2,0),0)</f>
        <v>0</v>
      </c>
      <c r="G51" s="55">
        <f>VLOOKUP(D51,Objetivos!$G$5:$H$3000,2,0)</f>
        <v>2164.1485680000001</v>
      </c>
      <c r="H51" s="56">
        <f t="shared" si="1"/>
        <v>0</v>
      </c>
      <c r="I51" s="55">
        <f>IF(H51="",0,RANK($H51,H50:H51,0))</f>
        <v>1</v>
      </c>
    </row>
    <row r="52" spans="1:9" ht="16.8" x14ac:dyDescent="0.35">
      <c r="A52" s="220">
        <v>51</v>
      </c>
      <c r="B52" s="220" t="s">
        <v>905</v>
      </c>
      <c r="C52" s="221" t="s">
        <v>366</v>
      </c>
      <c r="D52" s="221">
        <v>2306</v>
      </c>
      <c r="E52" s="221" t="s">
        <v>908</v>
      </c>
      <c r="F52" s="230">
        <f>IFERROR(VLOOKUP(D52,'Vta RdV'!$A$3:$B$2000,2,0),0)</f>
        <v>0</v>
      </c>
      <c r="G52" s="230">
        <f>VLOOKUP(D52,Objetivos!$G$5:$H$3000,2,0)</f>
        <v>1894.0853200000001</v>
      </c>
      <c r="H52" s="233">
        <f t="shared" si="1"/>
        <v>0</v>
      </c>
      <c r="I52" s="230">
        <f>IF(H52="",0,RANK($H52,H52:H53,0))</f>
        <v>1</v>
      </c>
    </row>
    <row r="53" spans="1:9" ht="17.399999999999999" thickBot="1" x14ac:dyDescent="0.4">
      <c r="A53" s="222">
        <v>51</v>
      </c>
      <c r="B53" s="222" t="s">
        <v>905</v>
      </c>
      <c r="C53" s="223" t="s">
        <v>366</v>
      </c>
      <c r="D53" s="223">
        <v>42298</v>
      </c>
      <c r="E53" s="223" t="s">
        <v>909</v>
      </c>
      <c r="F53" s="231">
        <f>IFERROR(VLOOKUP(D53,'Vta RdV'!$A$3:$B$2000,2,0),0)</f>
        <v>0</v>
      </c>
      <c r="G53" s="231">
        <f>VLOOKUP(D53,Objetivos!$G$5:$H$3000,2,0)</f>
        <v>1697.3280640000003</v>
      </c>
      <c r="H53" s="234">
        <f t="shared" si="1"/>
        <v>0</v>
      </c>
      <c r="I53" s="231">
        <f>IF(H53="",0,RANK($H53,H52:H53,0))</f>
        <v>1</v>
      </c>
    </row>
    <row r="54" spans="1:9" ht="16.8" x14ac:dyDescent="0.35">
      <c r="A54" s="216">
        <v>51</v>
      </c>
      <c r="B54" s="216" t="s">
        <v>905</v>
      </c>
      <c r="C54" s="217" t="s">
        <v>366</v>
      </c>
      <c r="D54" s="217">
        <v>6927</v>
      </c>
      <c r="E54" s="217" t="s">
        <v>910</v>
      </c>
      <c r="F54" s="66">
        <f>IFERROR(VLOOKUP(D54,'Vta RdV'!$A$3:$B$2000,2,0),0)</f>
        <v>0</v>
      </c>
      <c r="G54" s="66">
        <f>VLOOKUP(D54,Objetivos!$G$5:$H$3000,2,0)</f>
        <v>1342.3159520000002</v>
      </c>
      <c r="H54" s="67">
        <f t="shared" si="1"/>
        <v>0</v>
      </c>
      <c r="I54" s="66">
        <f>IF(H54="",0,RANK($H54,H54:H55,0))</f>
        <v>1</v>
      </c>
    </row>
    <row r="55" spans="1:9" ht="17.399999999999999" thickBot="1" x14ac:dyDescent="0.4">
      <c r="A55" s="218">
        <v>51</v>
      </c>
      <c r="B55" s="218" t="s">
        <v>905</v>
      </c>
      <c r="C55" s="219" t="s">
        <v>366</v>
      </c>
      <c r="D55" s="219">
        <v>52278</v>
      </c>
      <c r="E55" s="219" t="s">
        <v>911</v>
      </c>
      <c r="F55" s="55">
        <f>IFERROR(VLOOKUP(D55,'Vta RdV'!$A$3:$B$2000,2,0),0)</f>
        <v>0</v>
      </c>
      <c r="G55" s="55">
        <f>VLOOKUP(D55,Objetivos!$G$5:$H$3000,2,0)</f>
        <v>1086.106352</v>
      </c>
      <c r="H55" s="56">
        <f t="shared" si="1"/>
        <v>0</v>
      </c>
      <c r="I55" s="55">
        <f>IF(H55="",0,RANK($H55,H54:H55,0))</f>
        <v>1</v>
      </c>
    </row>
    <row r="56" spans="1:9" ht="16.8" x14ac:dyDescent="0.35">
      <c r="A56" s="226">
        <v>51</v>
      </c>
      <c r="B56" s="226" t="s">
        <v>905</v>
      </c>
      <c r="C56" s="227" t="s">
        <v>366</v>
      </c>
      <c r="D56" s="227">
        <v>53475</v>
      </c>
      <c r="E56" s="227" t="s">
        <v>912</v>
      </c>
      <c r="F56" s="232">
        <f>IFERROR(VLOOKUP(D56,'Vta RdV'!$A$3:$B$2000,2,0),0)</f>
        <v>0</v>
      </c>
      <c r="G56" s="232">
        <f>VLOOKUP(D56,Objetivos!$G$5:$H$3000,2,0)</f>
        <v>1006.2751157894736</v>
      </c>
      <c r="H56" s="235">
        <f t="shared" si="1"/>
        <v>0</v>
      </c>
      <c r="I56" s="232">
        <f>IF(H56="",0,RANK($H56,H56:H58,0))</f>
        <v>1</v>
      </c>
    </row>
    <row r="57" spans="1:9" ht="16.8" x14ac:dyDescent="0.35">
      <c r="A57" s="220">
        <v>51</v>
      </c>
      <c r="B57" s="220" t="s">
        <v>905</v>
      </c>
      <c r="C57" s="221" t="s">
        <v>366</v>
      </c>
      <c r="D57" s="221">
        <v>53149</v>
      </c>
      <c r="E57" s="221" t="s">
        <v>913</v>
      </c>
      <c r="F57" s="230">
        <f>IFERROR(VLOOKUP(D57,'Vta RdV'!$A$3:$B$2000,2,0),0)</f>
        <v>0</v>
      </c>
      <c r="G57" s="230">
        <f>VLOOKUP(D57,Objetivos!$G$5:$H$3000,2,0)</f>
        <v>864.53863200000023</v>
      </c>
      <c r="H57" s="233">
        <f t="shared" si="1"/>
        <v>0</v>
      </c>
      <c r="I57" s="230">
        <f>IF(H57="",0,RANK($H57,H56:H58,0))</f>
        <v>1</v>
      </c>
    </row>
    <row r="58" spans="1:9" ht="17.399999999999999" thickBot="1" x14ac:dyDescent="0.4">
      <c r="A58" s="222">
        <v>51</v>
      </c>
      <c r="B58" s="222" t="s">
        <v>905</v>
      </c>
      <c r="C58" s="223" t="s">
        <v>366</v>
      </c>
      <c r="D58" s="223">
        <v>53598</v>
      </c>
      <c r="E58" s="223" t="s">
        <v>914</v>
      </c>
      <c r="F58" s="231">
        <f>IFERROR(VLOOKUP(D58,'Vta RdV'!$A$3:$B$2000,2,0),0)</f>
        <v>0</v>
      </c>
      <c r="G58" s="231">
        <f>VLOOKUP(D58,Objetivos!$G$5:$H$3000,2,0)</f>
        <v>795.24576000000002</v>
      </c>
      <c r="H58" s="234">
        <f t="shared" si="1"/>
        <v>0</v>
      </c>
      <c r="I58" s="231">
        <f>IF(H58="",0,RANK($H58,H56:H58,0))</f>
        <v>1</v>
      </c>
    </row>
    <row r="59" spans="1:9" ht="16.8" x14ac:dyDescent="0.35">
      <c r="A59" s="216">
        <v>51</v>
      </c>
      <c r="B59" s="216" t="s">
        <v>915</v>
      </c>
      <c r="C59" s="217" t="s">
        <v>362</v>
      </c>
      <c r="D59" s="217">
        <v>40269</v>
      </c>
      <c r="E59" s="217" t="s">
        <v>916</v>
      </c>
      <c r="F59" s="66">
        <f>IFERROR(VLOOKUP(D59,'Vta RdV'!$A$3:$B$2000,2,0),0)</f>
        <v>0</v>
      </c>
      <c r="G59" s="66">
        <f>VLOOKUP(D59,Objetivos!$G$5:$H$3000,2,0)</f>
        <v>1745.9522239999999</v>
      </c>
      <c r="H59" s="67">
        <f t="shared" si="1"/>
        <v>0</v>
      </c>
      <c r="I59" s="66">
        <f>IF(H59="",0,RANK($H59,H59:H60,0))</f>
        <v>1</v>
      </c>
    </row>
    <row r="60" spans="1:9" ht="17.399999999999999" thickBot="1" x14ac:dyDescent="0.4">
      <c r="A60" s="218">
        <v>51</v>
      </c>
      <c r="B60" s="218" t="s">
        <v>915</v>
      </c>
      <c r="C60" s="219" t="s">
        <v>362</v>
      </c>
      <c r="D60" s="219">
        <v>20044</v>
      </c>
      <c r="E60" s="219" t="s">
        <v>917</v>
      </c>
      <c r="F60" s="55">
        <f>IFERROR(VLOOKUP(D60,'Vta RdV'!$A$3:$B$2000,2,0),0)</f>
        <v>0</v>
      </c>
      <c r="G60" s="55">
        <f>VLOOKUP(D60,Objetivos!$G$5:$H$3000,2,0)</f>
        <v>1642.49712</v>
      </c>
      <c r="H60" s="56">
        <f t="shared" si="1"/>
        <v>0</v>
      </c>
      <c r="I60" s="55">
        <f>IF(H60="",0,RANK($H60,H59:H60,0))</f>
        <v>1</v>
      </c>
    </row>
    <row r="61" spans="1:9" ht="16.8" x14ac:dyDescent="0.35">
      <c r="A61" s="220">
        <v>51</v>
      </c>
      <c r="B61" s="220" t="s">
        <v>915</v>
      </c>
      <c r="C61" s="221" t="s">
        <v>362</v>
      </c>
      <c r="D61" s="221">
        <v>40331</v>
      </c>
      <c r="E61" s="221" t="s">
        <v>918</v>
      </c>
      <c r="F61" s="230">
        <f>IFERROR(VLOOKUP(D61,'Vta RdV'!$A$3:$B$2000,2,0),0)</f>
        <v>0</v>
      </c>
      <c r="G61" s="230">
        <f>VLOOKUP(D61,Objetivos!$G$5:$H$3000,2,0)</f>
        <v>1638.8904080000002</v>
      </c>
      <c r="H61" s="233">
        <f t="shared" si="1"/>
        <v>0</v>
      </c>
      <c r="I61" s="230">
        <f>IF(H61="",0,RANK($H61,H61:H62,0))</f>
        <v>1</v>
      </c>
    </row>
    <row r="62" spans="1:9" ht="17.399999999999999" thickBot="1" x14ac:dyDescent="0.4">
      <c r="A62" s="222">
        <v>51</v>
      </c>
      <c r="B62" s="222" t="s">
        <v>915</v>
      </c>
      <c r="C62" s="223" t="s">
        <v>362</v>
      </c>
      <c r="D62" s="223">
        <v>1844</v>
      </c>
      <c r="E62" s="223" t="s">
        <v>919</v>
      </c>
      <c r="F62" s="231">
        <f>IFERROR(VLOOKUP(D62,'Vta RdV'!$A$3:$B$2000,2,0),0)</f>
        <v>0</v>
      </c>
      <c r="G62" s="231">
        <f>VLOOKUP(D62,Objetivos!$G$5:$H$3000,2,0)</f>
        <v>1491.5155040000002</v>
      </c>
      <c r="H62" s="234">
        <f t="shared" si="1"/>
        <v>0</v>
      </c>
      <c r="I62" s="231">
        <f>IF(H62="",0,RANK($H62,H61:H62,0))</f>
        <v>1</v>
      </c>
    </row>
    <row r="63" spans="1:9" ht="16.8" x14ac:dyDescent="0.35">
      <c r="A63" s="216">
        <v>51</v>
      </c>
      <c r="B63" s="216" t="s">
        <v>915</v>
      </c>
      <c r="C63" s="217" t="s">
        <v>362</v>
      </c>
      <c r="D63" s="217">
        <v>45000</v>
      </c>
      <c r="E63" s="217" t="s">
        <v>920</v>
      </c>
      <c r="F63" s="66">
        <f>IFERROR(VLOOKUP(D63,'Vta RdV'!$A$3:$B$2000,2,0),0)</f>
        <v>0</v>
      </c>
      <c r="G63" s="66">
        <f>VLOOKUP(D63,Objetivos!$G$5:$H$3000,2,0)</f>
        <v>1470.0784168421053</v>
      </c>
      <c r="H63" s="67">
        <f t="shared" si="1"/>
        <v>0</v>
      </c>
      <c r="I63" s="66">
        <f>IF(H63="",0,RANK($H63,H63:H64,0))</f>
        <v>1</v>
      </c>
    </row>
    <row r="64" spans="1:9" ht="17.399999999999999" thickBot="1" x14ac:dyDescent="0.4">
      <c r="A64" s="218">
        <v>51</v>
      </c>
      <c r="B64" s="218" t="s">
        <v>915</v>
      </c>
      <c r="C64" s="219" t="s">
        <v>362</v>
      </c>
      <c r="D64" s="219">
        <v>42396</v>
      </c>
      <c r="E64" s="219" t="s">
        <v>921</v>
      </c>
      <c r="F64" s="55">
        <f>IFERROR(VLOOKUP(D64,'Vta RdV'!$A$3:$B$2000,2,0),0)</f>
        <v>0</v>
      </c>
      <c r="G64" s="55">
        <f>VLOOKUP(D64,Objetivos!$G$5:$H$3000,2,0)</f>
        <v>1335.227136</v>
      </c>
      <c r="H64" s="56">
        <f t="shared" si="1"/>
        <v>0</v>
      </c>
      <c r="I64" s="55">
        <f>IF(H64="",0,RANK($H64,H63:H64,0))</f>
        <v>1</v>
      </c>
    </row>
    <row r="65" spans="1:9" ht="16.8" x14ac:dyDescent="0.35">
      <c r="A65" s="220">
        <v>51</v>
      </c>
      <c r="B65" s="220" t="s">
        <v>915</v>
      </c>
      <c r="C65" s="221" t="s">
        <v>362</v>
      </c>
      <c r="D65" s="221">
        <v>40322</v>
      </c>
      <c r="E65" s="221" t="s">
        <v>922</v>
      </c>
      <c r="F65" s="230">
        <f>IFERROR(VLOOKUP(D65,'Vta RdV'!$A$3:$B$2000,2,0),0)</f>
        <v>0</v>
      </c>
      <c r="G65" s="230">
        <f>VLOOKUP(D65,Objetivos!$G$5:$H$3000,2,0)</f>
        <v>1134.3416421052632</v>
      </c>
      <c r="H65" s="233">
        <f t="shared" si="1"/>
        <v>0</v>
      </c>
      <c r="I65" s="230">
        <f>IF(H65="",0,RANK($H65,H65:H66,0))</f>
        <v>1</v>
      </c>
    </row>
    <row r="66" spans="1:9" ht="17.399999999999999" thickBot="1" x14ac:dyDescent="0.4">
      <c r="A66" s="222">
        <v>51</v>
      </c>
      <c r="B66" s="222" t="s">
        <v>915</v>
      </c>
      <c r="C66" s="223" t="s">
        <v>362</v>
      </c>
      <c r="D66" s="223">
        <v>52632</v>
      </c>
      <c r="E66" s="223" t="s">
        <v>923</v>
      </c>
      <c r="F66" s="231">
        <f>IFERROR(VLOOKUP(D66,'Vta RdV'!$A$3:$B$2000,2,0),0)</f>
        <v>0</v>
      </c>
      <c r="G66" s="231">
        <f>VLOOKUP(D66,Objetivos!$G$5:$H$3000,2,0)</f>
        <v>1110.8854063157894</v>
      </c>
      <c r="H66" s="234">
        <f t="shared" si="1"/>
        <v>0</v>
      </c>
      <c r="I66" s="231">
        <f>IF(H66="",0,RANK($H66,H65:H66,0))</f>
        <v>1</v>
      </c>
    </row>
    <row r="67" spans="1:9" ht="16.8" x14ac:dyDescent="0.35">
      <c r="A67" s="216">
        <v>51</v>
      </c>
      <c r="B67" s="216" t="s">
        <v>915</v>
      </c>
      <c r="C67" s="217" t="s">
        <v>362</v>
      </c>
      <c r="D67" s="217">
        <v>52633</v>
      </c>
      <c r="E67" s="217" t="s">
        <v>924</v>
      </c>
      <c r="F67" s="66">
        <f>IFERROR(VLOOKUP(D67,'Vta RdV'!$A$3:$B$2000,2,0),0)</f>
        <v>0</v>
      </c>
      <c r="G67" s="66">
        <f>VLOOKUP(D67,Objetivos!$G$5:$H$3000,2,0)</f>
        <v>838.62828800000011</v>
      </c>
      <c r="H67" s="67">
        <f t="shared" si="1"/>
        <v>0</v>
      </c>
      <c r="I67" s="66">
        <f>IF(H67="",0,RANK($H67,H67:H68,0))</f>
        <v>2</v>
      </c>
    </row>
    <row r="68" spans="1:9" ht="17.399999999999999" thickBot="1" x14ac:dyDescent="0.4">
      <c r="A68" s="218">
        <v>51</v>
      </c>
      <c r="B68" s="218" t="s">
        <v>915</v>
      </c>
      <c r="C68" s="219" t="s">
        <v>362</v>
      </c>
      <c r="D68" s="219">
        <v>52369</v>
      </c>
      <c r="E68" s="219" t="s">
        <v>925</v>
      </c>
      <c r="F68" s="55">
        <f>IFERROR(VLOOKUP(D68,'Vta RdV'!$A$3:$B$2000,2,0),0)</f>
        <v>121.34</v>
      </c>
      <c r="G68" s="55">
        <f>VLOOKUP(D68,Objetivos!$G$5:$H$3000,2,0)</f>
        <v>880.78135578947376</v>
      </c>
      <c r="H68" s="56">
        <f t="shared" si="1"/>
        <v>0.13776404234991885</v>
      </c>
      <c r="I68" s="55">
        <f>IF(H68="",0,RANK($H68,H67:H68,0))</f>
        <v>1</v>
      </c>
    </row>
    <row r="69" spans="1:9" ht="16.8" x14ac:dyDescent="0.35">
      <c r="A69" s="220">
        <v>51</v>
      </c>
      <c r="B69" s="220" t="s">
        <v>926</v>
      </c>
      <c r="C69" s="221" t="s">
        <v>368</v>
      </c>
      <c r="D69" s="221">
        <v>58119</v>
      </c>
      <c r="E69" s="221" t="s">
        <v>927</v>
      </c>
      <c r="F69" s="230">
        <f>IFERROR(VLOOKUP(D69,'Vta RdV'!$A$3:$B$2000,2,0),0)</f>
        <v>0</v>
      </c>
      <c r="G69" s="230">
        <f>VLOOKUP(D69,Objetivos!$G$5:$H$3000,2,0)</f>
        <v>3683.7300799999998</v>
      </c>
      <c r="H69" s="233">
        <f t="shared" si="1"/>
        <v>0</v>
      </c>
      <c r="I69" s="230">
        <f>IF(H69="",0,RANK($H69,H69:H70,0))</f>
        <v>1</v>
      </c>
    </row>
    <row r="70" spans="1:9" ht="17.399999999999999" thickBot="1" x14ac:dyDescent="0.4">
      <c r="A70" s="222">
        <v>51</v>
      </c>
      <c r="B70" s="222" t="s">
        <v>926</v>
      </c>
      <c r="C70" s="223" t="s">
        <v>368</v>
      </c>
      <c r="D70" s="223">
        <v>52411</v>
      </c>
      <c r="E70" s="223" t="s">
        <v>928</v>
      </c>
      <c r="F70" s="231">
        <f>IFERROR(VLOOKUP(D70,'Vta RdV'!$A$3:$B$2000,2,0),0)</f>
        <v>0</v>
      </c>
      <c r="G70" s="231">
        <f>VLOOKUP(D70,Objetivos!$G$5:$H$3000,2,0)</f>
        <v>1715.6485600000001</v>
      </c>
      <c r="H70" s="234">
        <f t="shared" ref="H70:H133" si="3">+F70/G70</f>
        <v>0</v>
      </c>
      <c r="I70" s="231">
        <f>IF(H70="",0,RANK($H70,H69:H70,0))</f>
        <v>1</v>
      </c>
    </row>
    <row r="71" spans="1:9" ht="16.8" x14ac:dyDescent="0.35">
      <c r="A71" s="216">
        <v>51</v>
      </c>
      <c r="B71" s="216" t="s">
        <v>926</v>
      </c>
      <c r="C71" s="217" t="s">
        <v>368</v>
      </c>
      <c r="D71" s="217">
        <v>52154</v>
      </c>
      <c r="E71" s="217" t="s">
        <v>929</v>
      </c>
      <c r="F71" s="66">
        <f>IFERROR(VLOOKUP(D71,'Vta RdV'!$A$3:$B$2000,2,0),0)</f>
        <v>0</v>
      </c>
      <c r="G71" s="66">
        <f>VLOOKUP(D71,Objetivos!$G$5:$H$3000,2,0)</f>
        <v>1618.2126800000003</v>
      </c>
      <c r="H71" s="67">
        <f t="shared" si="3"/>
        <v>0</v>
      </c>
      <c r="I71" s="66">
        <f>IF(H71="",0,RANK($H71,H71:H72,0))</f>
        <v>1</v>
      </c>
    </row>
    <row r="72" spans="1:9" ht="17.399999999999999" thickBot="1" x14ac:dyDescent="0.4">
      <c r="A72" s="218">
        <v>51</v>
      </c>
      <c r="B72" s="218" t="s">
        <v>926</v>
      </c>
      <c r="C72" s="219" t="s">
        <v>368</v>
      </c>
      <c r="D72" s="219">
        <v>52376</v>
      </c>
      <c r="E72" s="219" t="s">
        <v>930</v>
      </c>
      <c r="F72" s="55">
        <f>IFERROR(VLOOKUP(D72,'Vta RdV'!$A$3:$B$2000,2,0),0)</f>
        <v>0</v>
      </c>
      <c r="G72" s="55">
        <f>VLOOKUP(D72,Objetivos!$G$5:$H$3000,2,0)</f>
        <v>1408.1581280000003</v>
      </c>
      <c r="H72" s="56">
        <f t="shared" si="3"/>
        <v>0</v>
      </c>
      <c r="I72" s="55">
        <f>IF(H72="",0,RANK($H72,H71:H72,0))</f>
        <v>1</v>
      </c>
    </row>
    <row r="73" spans="1:9" ht="16.8" x14ac:dyDescent="0.35">
      <c r="A73" s="220">
        <v>51</v>
      </c>
      <c r="B73" s="220" t="s">
        <v>926</v>
      </c>
      <c r="C73" s="221" t="s">
        <v>368</v>
      </c>
      <c r="D73" s="221">
        <v>728</v>
      </c>
      <c r="E73" s="221" t="s">
        <v>931</v>
      </c>
      <c r="F73" s="230">
        <f>IFERROR(VLOOKUP(D73,'Vta RdV'!$A$3:$B$2000,2,0),0)</f>
        <v>0</v>
      </c>
      <c r="G73" s="230">
        <f>VLOOKUP(D73,Objetivos!$G$5:$H$3000,2,0)</f>
        <v>1460.724117894737</v>
      </c>
      <c r="H73" s="233">
        <f t="shared" si="3"/>
        <v>0</v>
      </c>
      <c r="I73" s="230">
        <f>IF(H73="",0,RANK($H73,H73:H74,0))</f>
        <v>1</v>
      </c>
    </row>
    <row r="74" spans="1:9" ht="17.399999999999999" thickBot="1" x14ac:dyDescent="0.4">
      <c r="A74" s="222">
        <v>51</v>
      </c>
      <c r="B74" s="222" t="s">
        <v>926</v>
      </c>
      <c r="C74" s="223" t="s">
        <v>368</v>
      </c>
      <c r="D74" s="223">
        <v>58118</v>
      </c>
      <c r="E74" s="223" t="s">
        <v>932</v>
      </c>
      <c r="F74" s="231">
        <f>IFERROR(VLOOKUP(D74,'Vta RdV'!$A$3:$B$2000,2,0),0)</f>
        <v>0</v>
      </c>
      <c r="G74" s="231">
        <f>VLOOKUP(D74,Objetivos!$G$5:$H$3000,2,0)</f>
        <v>1172.6484715789475</v>
      </c>
      <c r="H74" s="234">
        <f t="shared" si="3"/>
        <v>0</v>
      </c>
      <c r="I74" s="231">
        <f>IF(H74="",0,RANK($H74,H73:H74,0))</f>
        <v>1</v>
      </c>
    </row>
    <row r="75" spans="1:9" ht="16.8" x14ac:dyDescent="0.35">
      <c r="A75" s="216">
        <v>51</v>
      </c>
      <c r="B75" s="216" t="s">
        <v>926</v>
      </c>
      <c r="C75" s="217" t="s">
        <v>368</v>
      </c>
      <c r="D75" s="217">
        <v>53698</v>
      </c>
      <c r="E75" s="217" t="s">
        <v>933</v>
      </c>
      <c r="F75" s="66">
        <f>IFERROR(VLOOKUP(D75,'Vta RdV'!$A$3:$B$2000,2,0),0)</f>
        <v>155.70000000000002</v>
      </c>
      <c r="G75" s="66">
        <f>VLOOKUP(D75,Objetivos!$G$5:$H$3000,2,0)</f>
        <v>863.45555368421049</v>
      </c>
      <c r="H75" s="67">
        <f t="shared" si="3"/>
        <v>0.18032196253258892</v>
      </c>
      <c r="I75" s="66">
        <f>IF(H75="",0,RANK($H75,H75:H76,0))</f>
        <v>1</v>
      </c>
    </row>
    <row r="76" spans="1:9" ht="17.399999999999999" thickBot="1" x14ac:dyDescent="0.4">
      <c r="A76" s="218">
        <v>51</v>
      </c>
      <c r="B76" s="218" t="s">
        <v>926</v>
      </c>
      <c r="C76" s="219" t="s">
        <v>368</v>
      </c>
      <c r="D76" s="219">
        <v>53485</v>
      </c>
      <c r="E76" s="219" t="s">
        <v>934</v>
      </c>
      <c r="F76" s="55">
        <f>IFERROR(VLOOKUP(D76,'Vta RdV'!$A$3:$B$2000,2,0),0)</f>
        <v>68.040000000000006</v>
      </c>
      <c r="G76" s="55">
        <f>VLOOKUP(D76,Objetivos!$G$5:$H$3000,2,0)</f>
        <v>851.43766736842099</v>
      </c>
      <c r="H76" s="56">
        <f t="shared" si="3"/>
        <v>7.9911897966993259E-2</v>
      </c>
      <c r="I76" s="55">
        <f>IF(H76="",0,RANK($H76,H75:H76,0))</f>
        <v>2</v>
      </c>
    </row>
    <row r="77" spans="1:9" ht="16.8" x14ac:dyDescent="0.35">
      <c r="A77" s="220">
        <v>51</v>
      </c>
      <c r="B77" s="220" t="s">
        <v>935</v>
      </c>
      <c r="C77" s="221" t="s">
        <v>370</v>
      </c>
      <c r="D77" s="221">
        <v>352</v>
      </c>
      <c r="E77" s="221" t="s">
        <v>936</v>
      </c>
      <c r="F77" s="230">
        <f>IFERROR(VLOOKUP(D77,'Vta RdV'!$A$3:$B$2000,2,0),0)</f>
        <v>0</v>
      </c>
      <c r="G77" s="230">
        <f>VLOOKUP(D77,Objetivos!$G$5:$H$3000,2,0)</f>
        <v>11541.314968000001</v>
      </c>
      <c r="H77" s="233">
        <f t="shared" si="3"/>
        <v>0</v>
      </c>
      <c r="I77" s="230">
        <f>IF(H77="",0,RANK($H77,H77:H78,0))</f>
        <v>1</v>
      </c>
    </row>
    <row r="78" spans="1:9" ht="17.399999999999999" thickBot="1" x14ac:dyDescent="0.4">
      <c r="A78" s="222">
        <v>51</v>
      </c>
      <c r="B78" s="222" t="s">
        <v>935</v>
      </c>
      <c r="C78" s="223" t="s">
        <v>370</v>
      </c>
      <c r="D78" s="223">
        <v>354</v>
      </c>
      <c r="E78" s="223" t="s">
        <v>937</v>
      </c>
      <c r="F78" s="231">
        <f>IFERROR(VLOOKUP(D78,'Vta RdV'!$A$3:$B$2000,2,0),0)</f>
        <v>0</v>
      </c>
      <c r="G78" s="231">
        <f>VLOOKUP(D78,Objetivos!$G$5:$H$3000,2,0)</f>
        <v>6007.9354240000002</v>
      </c>
      <c r="H78" s="234">
        <f t="shared" si="3"/>
        <v>0</v>
      </c>
      <c r="I78" s="231">
        <f>IF(H78="",0,RANK($H78,H77:H78,0))</f>
        <v>1</v>
      </c>
    </row>
    <row r="79" spans="1:9" ht="16.8" x14ac:dyDescent="0.35">
      <c r="A79" s="216">
        <v>51</v>
      </c>
      <c r="B79" s="216" t="s">
        <v>935</v>
      </c>
      <c r="C79" s="217" t="s">
        <v>370</v>
      </c>
      <c r="D79" s="217">
        <v>5463</v>
      </c>
      <c r="E79" s="217" t="s">
        <v>938</v>
      </c>
      <c r="F79" s="66">
        <f>IFERROR(VLOOKUP(D79,'Vta RdV'!$A$3:$B$2000,2,0),0)</f>
        <v>0</v>
      </c>
      <c r="G79" s="66">
        <f>VLOOKUP(D79,Objetivos!$G$5:$H$3000,2,0)</f>
        <v>2813.1956960000002</v>
      </c>
      <c r="H79" s="67">
        <f t="shared" si="3"/>
        <v>0</v>
      </c>
      <c r="I79" s="66">
        <f>IF(H79="",0,RANK($H79,H79:H80,0))</f>
        <v>1</v>
      </c>
    </row>
    <row r="80" spans="1:9" ht="17.399999999999999" thickBot="1" x14ac:dyDescent="0.4">
      <c r="A80" s="218">
        <v>51</v>
      </c>
      <c r="B80" s="218" t="s">
        <v>935</v>
      </c>
      <c r="C80" s="219" t="s">
        <v>370</v>
      </c>
      <c r="D80" s="219">
        <v>1036</v>
      </c>
      <c r="E80" s="219" t="s">
        <v>939</v>
      </c>
      <c r="F80" s="55">
        <f>IFERROR(VLOOKUP(D80,'Vta RdV'!$A$3:$B$2000,2,0),0)</f>
        <v>0</v>
      </c>
      <c r="G80" s="55">
        <f>VLOOKUP(D80,Objetivos!$G$5:$H$3000,2,0)</f>
        <v>1634.721305263158</v>
      </c>
      <c r="H80" s="56">
        <f t="shared" si="3"/>
        <v>0</v>
      </c>
      <c r="I80" s="55">
        <f>IF(H80="",0,RANK($H80,H79:H80,0))</f>
        <v>1</v>
      </c>
    </row>
    <row r="81" spans="1:9" ht="16.8" x14ac:dyDescent="0.35">
      <c r="A81" s="220">
        <v>51</v>
      </c>
      <c r="B81" s="220" t="s">
        <v>935</v>
      </c>
      <c r="C81" s="221" t="s">
        <v>370</v>
      </c>
      <c r="D81" s="221">
        <v>10721</v>
      </c>
      <c r="E81" s="221" t="s">
        <v>940</v>
      </c>
      <c r="F81" s="230">
        <f>IFERROR(VLOOKUP(D81,'Vta RdV'!$A$3:$B$2000,2,0),0)</f>
        <v>0</v>
      </c>
      <c r="G81" s="230">
        <f>VLOOKUP(D81,Objetivos!$G$5:$H$3000,2,0)</f>
        <v>1557.2327157894738</v>
      </c>
      <c r="H81" s="233">
        <f t="shared" si="3"/>
        <v>0</v>
      </c>
      <c r="I81" s="230">
        <f>IF(H81="",0,RANK($H81,H81:H82,0))</f>
        <v>2</v>
      </c>
    </row>
    <row r="82" spans="1:9" ht="17.399999999999999" thickBot="1" x14ac:dyDescent="0.4">
      <c r="A82" s="222">
        <v>51</v>
      </c>
      <c r="B82" s="222" t="s">
        <v>935</v>
      </c>
      <c r="C82" s="223" t="s">
        <v>370</v>
      </c>
      <c r="D82" s="223">
        <v>58136</v>
      </c>
      <c r="E82" s="223" t="s">
        <v>941</v>
      </c>
      <c r="F82" s="231">
        <f>IFERROR(VLOOKUP(D82,'Vta RdV'!$A$3:$B$2000,2,0),0)</f>
        <v>209.9</v>
      </c>
      <c r="G82" s="231">
        <f>VLOOKUP(D82,Objetivos!$G$5:$H$3000,2,0)</f>
        <v>1274.9905120000001</v>
      </c>
      <c r="H82" s="234">
        <f t="shared" si="3"/>
        <v>0.16462867607598322</v>
      </c>
      <c r="I82" s="231">
        <f>IF(H82="",0,RANK($H82,H81:H82,0))</f>
        <v>1</v>
      </c>
    </row>
    <row r="83" spans="1:9" ht="16.8" x14ac:dyDescent="0.35">
      <c r="A83" s="216">
        <v>51</v>
      </c>
      <c r="B83" s="216" t="s">
        <v>935</v>
      </c>
      <c r="C83" s="217" t="s">
        <v>370</v>
      </c>
      <c r="D83" s="217">
        <v>1214</v>
      </c>
      <c r="E83" s="217" t="s">
        <v>942</v>
      </c>
      <c r="F83" s="66">
        <f>IFERROR(VLOOKUP(D83,'Vta RdV'!$A$3:$B$2000,2,0),0)</f>
        <v>0</v>
      </c>
      <c r="G83" s="66">
        <f>VLOOKUP(D83,Objetivos!$G$5:$H$3000,2,0)</f>
        <v>1266.7196400000003</v>
      </c>
      <c r="H83" s="67">
        <f t="shared" si="3"/>
        <v>0</v>
      </c>
      <c r="I83" s="66">
        <f>IF(H83="",0,RANK($H83,H83:H84,0))</f>
        <v>2</v>
      </c>
    </row>
    <row r="84" spans="1:9" ht="17.399999999999999" thickBot="1" x14ac:dyDescent="0.4">
      <c r="A84" s="218">
        <v>51</v>
      </c>
      <c r="B84" s="218" t="s">
        <v>935</v>
      </c>
      <c r="C84" s="219" t="s">
        <v>370</v>
      </c>
      <c r="D84" s="219">
        <v>10692</v>
      </c>
      <c r="E84" s="219" t="s">
        <v>943</v>
      </c>
      <c r="F84" s="55">
        <f>IFERROR(VLOOKUP(D84,'Vta RdV'!$A$3:$B$2000,2,0),0)</f>
        <v>156.9</v>
      </c>
      <c r="G84" s="55">
        <f>VLOOKUP(D84,Objetivos!$G$5:$H$3000,2,0)</f>
        <v>1183.1151915789474</v>
      </c>
      <c r="H84" s="56">
        <f t="shared" si="3"/>
        <v>0.13261599641080285</v>
      </c>
      <c r="I84" s="55">
        <f>IF(H84="",0,RANK($H84,H83:H84,0))</f>
        <v>1</v>
      </c>
    </row>
    <row r="85" spans="1:9" ht="16.8" x14ac:dyDescent="0.35">
      <c r="A85" s="226">
        <v>51</v>
      </c>
      <c r="B85" s="226" t="s">
        <v>935</v>
      </c>
      <c r="C85" s="227" t="s">
        <v>370</v>
      </c>
      <c r="D85" s="227">
        <v>335</v>
      </c>
      <c r="E85" s="227" t="s">
        <v>944</v>
      </c>
      <c r="F85" s="232">
        <f>IFERROR(VLOOKUP(D85,'Vta RdV'!$A$3:$B$2000,2,0),0)</f>
        <v>0</v>
      </c>
      <c r="G85" s="232">
        <f>VLOOKUP(D85,Objetivos!$G$5:$H$3000,2,0)</f>
        <v>1067.4322021052633</v>
      </c>
      <c r="H85" s="235">
        <f t="shared" si="3"/>
        <v>0</v>
      </c>
      <c r="I85" s="232">
        <f>IF(H85="",0,RANK($H85,H85:H87,0))</f>
        <v>2</v>
      </c>
    </row>
    <row r="86" spans="1:9" ht="16.8" x14ac:dyDescent="0.35">
      <c r="A86" s="220">
        <v>51</v>
      </c>
      <c r="B86" s="220" t="s">
        <v>935</v>
      </c>
      <c r="C86" s="221" t="s">
        <v>370</v>
      </c>
      <c r="D86" s="221">
        <v>53347</v>
      </c>
      <c r="E86" s="221" t="s">
        <v>945</v>
      </c>
      <c r="F86" s="230">
        <f>IFERROR(VLOOKUP(D86,'Vta RdV'!$A$3:$B$2000,2,0),0)</f>
        <v>0</v>
      </c>
      <c r="G86" s="230">
        <f>VLOOKUP(D86,Objetivos!$G$5:$H$3000,2,0)</f>
        <v>1058.4145094736843</v>
      </c>
      <c r="H86" s="233">
        <f t="shared" si="3"/>
        <v>0</v>
      </c>
      <c r="I86" s="230">
        <f>IF(H86="",0,RANK($H86,H85:H87,0))</f>
        <v>2</v>
      </c>
    </row>
    <row r="87" spans="1:9" ht="17.399999999999999" thickBot="1" x14ac:dyDescent="0.4">
      <c r="A87" s="222">
        <v>51</v>
      </c>
      <c r="B87" s="222" t="s">
        <v>935</v>
      </c>
      <c r="C87" s="223" t="s">
        <v>370</v>
      </c>
      <c r="D87" s="223">
        <v>42369</v>
      </c>
      <c r="E87" s="223" t="s">
        <v>946</v>
      </c>
      <c r="F87" s="231">
        <f>IFERROR(VLOOKUP(D87,'Vta RdV'!$A$3:$B$2000,2,0),0)</f>
        <v>18.48</v>
      </c>
      <c r="G87" s="231">
        <f>VLOOKUP(D87,Objetivos!$G$5:$H$3000,2,0)</f>
        <v>1030.2441768421054</v>
      </c>
      <c r="H87" s="234">
        <f t="shared" si="3"/>
        <v>1.7937495222389629E-2</v>
      </c>
      <c r="I87" s="231">
        <f>IF(H87="",0,RANK($H87,H85:H87,0))</f>
        <v>1</v>
      </c>
    </row>
    <row r="88" spans="1:9" ht="16.8" x14ac:dyDescent="0.35">
      <c r="A88" s="216">
        <v>51</v>
      </c>
      <c r="B88" s="216" t="s">
        <v>947</v>
      </c>
      <c r="C88" s="217" t="s">
        <v>371</v>
      </c>
      <c r="D88" s="217">
        <v>1825</v>
      </c>
      <c r="E88" s="217" t="s">
        <v>948</v>
      </c>
      <c r="F88" s="66">
        <f>IFERROR(VLOOKUP(D88,'Vta RdV'!$A$3:$B$2000,2,0),0)</f>
        <v>843.41</v>
      </c>
      <c r="G88" s="66">
        <f>VLOOKUP(D88,Objetivos!$G$5:$H$3000,2,0)</f>
        <v>9872.7504560000016</v>
      </c>
      <c r="H88" s="67">
        <f t="shared" si="3"/>
        <v>8.5428068273257274E-2</v>
      </c>
      <c r="I88" s="66">
        <f>IF(H88="",0,RANK($H88,H88:H89,0))</f>
        <v>1</v>
      </c>
    </row>
    <row r="89" spans="1:9" ht="17.399999999999999" thickBot="1" x14ac:dyDescent="0.4">
      <c r="A89" s="218">
        <v>51</v>
      </c>
      <c r="B89" s="218" t="s">
        <v>947</v>
      </c>
      <c r="C89" s="219" t="s">
        <v>371</v>
      </c>
      <c r="D89" s="219">
        <v>45075</v>
      </c>
      <c r="E89" s="219" t="s">
        <v>949</v>
      </c>
      <c r="F89" s="55">
        <f>IFERROR(VLOOKUP(D89,'Vta RdV'!$A$3:$B$2000,2,0),0)</f>
        <v>0</v>
      </c>
      <c r="G89" s="55">
        <f>VLOOKUP(D89,Objetivos!$G$5:$H$3000,2,0)</f>
        <v>6022.9683839999998</v>
      </c>
      <c r="H89" s="56">
        <f t="shared" si="3"/>
        <v>0</v>
      </c>
      <c r="I89" s="55">
        <f>IF(H89="",0,RANK($H89,H88:H89,0))</f>
        <v>2</v>
      </c>
    </row>
    <row r="90" spans="1:9" ht="16.8" x14ac:dyDescent="0.35">
      <c r="A90" s="220">
        <v>51</v>
      </c>
      <c r="B90" s="220" t="s">
        <v>947</v>
      </c>
      <c r="C90" s="221" t="s">
        <v>371</v>
      </c>
      <c r="D90" s="221">
        <v>1038</v>
      </c>
      <c r="E90" s="221" t="s">
        <v>950</v>
      </c>
      <c r="F90" s="230">
        <f>IFERROR(VLOOKUP(D90,'Vta RdV'!$A$3:$B$2000,2,0),0)</f>
        <v>196.2</v>
      </c>
      <c r="G90" s="230">
        <f>VLOOKUP(D90,Objetivos!$G$5:$H$3000,2,0)</f>
        <v>5978.7599360000013</v>
      </c>
      <c r="H90" s="233">
        <f t="shared" si="3"/>
        <v>3.2816169590389112E-2</v>
      </c>
      <c r="I90" s="230">
        <f>IF(H90="",0,RANK($H90,H90:H91,0))</f>
        <v>1</v>
      </c>
    </row>
    <row r="91" spans="1:9" ht="17.399999999999999" thickBot="1" x14ac:dyDescent="0.4">
      <c r="A91" s="222">
        <v>51</v>
      </c>
      <c r="B91" s="222" t="s">
        <v>947</v>
      </c>
      <c r="C91" s="223" t="s">
        <v>371</v>
      </c>
      <c r="D91" s="223">
        <v>7677</v>
      </c>
      <c r="E91" s="223" t="s">
        <v>951</v>
      </c>
      <c r="F91" s="231">
        <f>IFERROR(VLOOKUP(D91,'Vta RdV'!$A$3:$B$2000,2,0),0)</f>
        <v>4.3499999999999996</v>
      </c>
      <c r="G91" s="231">
        <f>VLOOKUP(D91,Objetivos!$G$5:$H$3000,2,0)</f>
        <v>5362.6258311111114</v>
      </c>
      <c r="H91" s="234">
        <f t="shared" si="3"/>
        <v>8.1116977708263862E-4</v>
      </c>
      <c r="I91" s="231">
        <f>IF(H91="",0,RANK($H91,H90:H91,0))</f>
        <v>2</v>
      </c>
    </row>
    <row r="92" spans="1:9" ht="16.8" x14ac:dyDescent="0.35">
      <c r="A92" s="216">
        <v>51</v>
      </c>
      <c r="B92" s="216" t="s">
        <v>947</v>
      </c>
      <c r="C92" s="217" t="s">
        <v>371</v>
      </c>
      <c r="D92" s="217">
        <v>6513</v>
      </c>
      <c r="E92" s="217" t="s">
        <v>952</v>
      </c>
      <c r="F92" s="66">
        <f>IFERROR(VLOOKUP(D92,'Vta RdV'!$A$3:$B$2000,2,0),0)</f>
        <v>75.069999999999993</v>
      </c>
      <c r="G92" s="66">
        <f>VLOOKUP(D92,Objetivos!$G$5:$H$3000,2,0)</f>
        <v>4286.3547360000002</v>
      </c>
      <c r="H92" s="67">
        <f t="shared" si="3"/>
        <v>1.7513716111619556E-2</v>
      </c>
      <c r="I92" s="66">
        <f>IF(H92="",0,RANK($H92,H92:H93,0))</f>
        <v>1</v>
      </c>
    </row>
    <row r="93" spans="1:9" ht="17.399999999999999" thickBot="1" x14ac:dyDescent="0.4">
      <c r="A93" s="218">
        <v>51</v>
      </c>
      <c r="B93" s="218" t="s">
        <v>947</v>
      </c>
      <c r="C93" s="219" t="s">
        <v>371</v>
      </c>
      <c r="D93" s="219">
        <v>9967</v>
      </c>
      <c r="E93" s="219" t="s">
        <v>953</v>
      </c>
      <c r="F93" s="55">
        <f>IFERROR(VLOOKUP(D93,'Vta RdV'!$A$3:$B$2000,2,0),0)</f>
        <v>0</v>
      </c>
      <c r="G93" s="55">
        <f>VLOOKUP(D93,Objetivos!$G$5:$H$3000,2,0)</f>
        <v>3720.7395957894742</v>
      </c>
      <c r="H93" s="56">
        <f t="shared" si="3"/>
        <v>0</v>
      </c>
      <c r="I93" s="55">
        <f>IF(H93="",0,RANK($H93,H92:H93,0))</f>
        <v>2</v>
      </c>
    </row>
    <row r="94" spans="1:9" ht="16.8" x14ac:dyDescent="0.35">
      <c r="A94" s="220">
        <v>51</v>
      </c>
      <c r="B94" s="220" t="s">
        <v>947</v>
      </c>
      <c r="C94" s="221" t="s">
        <v>371</v>
      </c>
      <c r="D94" s="221">
        <v>1247</v>
      </c>
      <c r="E94" s="221" t="s">
        <v>954</v>
      </c>
      <c r="F94" s="230">
        <f>IFERROR(VLOOKUP(D94,'Vta RdV'!$A$3:$B$2000,2,0),0)</f>
        <v>51.7</v>
      </c>
      <c r="G94" s="230">
        <f>VLOOKUP(D94,Objetivos!$G$5:$H$3000,2,0)</f>
        <v>2609.7111157894742</v>
      </c>
      <c r="H94" s="233">
        <f t="shared" si="3"/>
        <v>1.9810621829826566E-2</v>
      </c>
      <c r="I94" s="230">
        <f>IF(H94="",0,RANK($H94,H94:H95,0))</f>
        <v>2</v>
      </c>
    </row>
    <row r="95" spans="1:9" ht="17.399999999999999" thickBot="1" x14ac:dyDescent="0.4">
      <c r="A95" s="222">
        <v>51</v>
      </c>
      <c r="B95" s="222" t="s">
        <v>947</v>
      </c>
      <c r="C95" s="223" t="s">
        <v>371</v>
      </c>
      <c r="D95" s="223">
        <v>24065</v>
      </c>
      <c r="E95" s="223" t="s">
        <v>955</v>
      </c>
      <c r="F95" s="231">
        <f>IFERROR(VLOOKUP(D95,'Vta RdV'!$A$3:$B$2000,2,0),0)</f>
        <v>215.52</v>
      </c>
      <c r="G95" s="231">
        <f>VLOOKUP(D95,Objetivos!$G$5:$H$3000,2,0)</f>
        <v>2416.3764640000004</v>
      </c>
      <c r="H95" s="234">
        <f t="shared" si="3"/>
        <v>8.9191400102960103E-2</v>
      </c>
      <c r="I95" s="231">
        <f>IF(H95="",0,RANK($H95,H94:H95,0))</f>
        <v>1</v>
      </c>
    </row>
    <row r="96" spans="1:9" ht="16.8" x14ac:dyDescent="0.35">
      <c r="A96" s="216">
        <v>51</v>
      </c>
      <c r="B96" s="216" t="s">
        <v>947</v>
      </c>
      <c r="C96" s="217" t="s">
        <v>371</v>
      </c>
      <c r="D96" s="217">
        <v>1823</v>
      </c>
      <c r="E96" s="217" t="s">
        <v>956</v>
      </c>
      <c r="F96" s="66">
        <f>IFERROR(VLOOKUP(D96,'Vta RdV'!$A$3:$B$2000,2,0),0)</f>
        <v>0</v>
      </c>
      <c r="G96" s="66">
        <f>VLOOKUP(D96,Objetivos!$G$5:$H$3000,2,0)</f>
        <v>2493.7334989473684</v>
      </c>
      <c r="H96" s="67">
        <f t="shared" si="3"/>
        <v>0</v>
      </c>
      <c r="I96" s="66">
        <f>IF(H96="",0,RANK($H96,H96:H97,0))</f>
        <v>2</v>
      </c>
    </row>
    <row r="97" spans="1:9" ht="17.399999999999999" thickBot="1" x14ac:dyDescent="0.4">
      <c r="A97" s="218">
        <v>51</v>
      </c>
      <c r="B97" s="218" t="s">
        <v>947</v>
      </c>
      <c r="C97" s="219" t="s">
        <v>371</v>
      </c>
      <c r="D97" s="219">
        <v>857</v>
      </c>
      <c r="E97" s="219" t="s">
        <v>957</v>
      </c>
      <c r="F97" s="55">
        <f>IFERROR(VLOOKUP(D97,'Vta RdV'!$A$3:$B$2000,2,0),0)</f>
        <v>241.74</v>
      </c>
      <c r="G97" s="55">
        <f>VLOOKUP(D97,Objetivos!$G$5:$H$3000,2,0)</f>
        <v>2536.5705422222222</v>
      </c>
      <c r="H97" s="56">
        <f t="shared" si="3"/>
        <v>9.5301903091651458E-2</v>
      </c>
      <c r="I97" s="55">
        <f>IF(H97="",0,RANK($H97,H96:H97,0))</f>
        <v>1</v>
      </c>
    </row>
    <row r="98" spans="1:9" ht="16.8" x14ac:dyDescent="0.35">
      <c r="A98" s="220">
        <v>51</v>
      </c>
      <c r="B98" s="220" t="s">
        <v>947</v>
      </c>
      <c r="C98" s="221" t="s">
        <v>371</v>
      </c>
      <c r="D98" s="221">
        <v>53256</v>
      </c>
      <c r="E98" s="221" t="s">
        <v>958</v>
      </c>
      <c r="F98" s="230">
        <f>IFERROR(VLOOKUP(D98,'Vta RdV'!$A$3:$B$2000,2,0),0)</f>
        <v>1390.16</v>
      </c>
      <c r="G98" s="230">
        <f>VLOOKUP(D98,Objetivos!$G$5:$H$3000,2,0)</f>
        <v>1686.5745920000002</v>
      </c>
      <c r="H98" s="233">
        <f t="shared" si="3"/>
        <v>0.82425052920517372</v>
      </c>
      <c r="I98" s="230">
        <f>IF(H98="",0,RANK($H98,H98:H99,0))</f>
        <v>1</v>
      </c>
    </row>
    <row r="99" spans="1:9" ht="17.399999999999999" thickBot="1" x14ac:dyDescent="0.4">
      <c r="A99" s="222">
        <v>51</v>
      </c>
      <c r="B99" s="222" t="s">
        <v>947</v>
      </c>
      <c r="C99" s="223" t="s">
        <v>371</v>
      </c>
      <c r="D99" s="223">
        <v>53851</v>
      </c>
      <c r="E99" s="223" t="s">
        <v>959</v>
      </c>
      <c r="F99" s="231">
        <f>IFERROR(VLOOKUP(D99,'Vta RdV'!$A$3:$B$2000,2,0),0)</f>
        <v>0</v>
      </c>
      <c r="G99" s="231">
        <f>VLOOKUP(D99,Objetivos!$G$5:$H$3000,2,0)</f>
        <v>1073.34176</v>
      </c>
      <c r="H99" s="234">
        <f t="shared" si="3"/>
        <v>0</v>
      </c>
      <c r="I99" s="231">
        <f>IF(H99="",0,RANK($H99,H98:H99,0))</f>
        <v>2</v>
      </c>
    </row>
    <row r="100" spans="1:9" ht="16.8" x14ac:dyDescent="0.35">
      <c r="A100" s="216">
        <v>51</v>
      </c>
      <c r="B100" s="216" t="s">
        <v>960</v>
      </c>
      <c r="C100" s="217" t="s">
        <v>367</v>
      </c>
      <c r="D100" s="217">
        <v>6516</v>
      </c>
      <c r="E100" s="217" t="s">
        <v>961</v>
      </c>
      <c r="F100" s="66">
        <f>IFERROR(VLOOKUP(D100,'Vta RdV'!$A$3:$B$2000,2,0),0)</f>
        <v>0</v>
      </c>
      <c r="G100" s="66">
        <f>VLOOKUP(D100,Objetivos!$G$5:$H$3000,2,0)</f>
        <v>2818.1926560000002</v>
      </c>
      <c r="H100" s="67">
        <f t="shared" si="3"/>
        <v>0</v>
      </c>
      <c r="I100" s="66">
        <f>IF(H100="",0,RANK($H100,H100:H101,0))</f>
        <v>2</v>
      </c>
    </row>
    <row r="101" spans="1:9" ht="17.399999999999999" thickBot="1" x14ac:dyDescent="0.4">
      <c r="A101" s="218">
        <v>51</v>
      </c>
      <c r="B101" s="218" t="s">
        <v>960</v>
      </c>
      <c r="C101" s="219" t="s">
        <v>367</v>
      </c>
      <c r="D101" s="219">
        <v>19417</v>
      </c>
      <c r="E101" s="219" t="s">
        <v>962</v>
      </c>
      <c r="F101" s="55">
        <f>IFERROR(VLOOKUP(D101,'Vta RdV'!$A$3:$B$2000,2,0),0)</f>
        <v>78.84</v>
      </c>
      <c r="G101" s="55">
        <f>VLOOKUP(D101,Objetivos!$G$5:$H$3000,2,0)</f>
        <v>2141.372304</v>
      </c>
      <c r="H101" s="56">
        <f t="shared" si="3"/>
        <v>3.6817511766977631E-2</v>
      </c>
      <c r="I101" s="55">
        <f>IF(H101="",0,RANK($H101,H100:H101,0))</f>
        <v>1</v>
      </c>
    </row>
    <row r="102" spans="1:9" ht="16.8" x14ac:dyDescent="0.35">
      <c r="A102" s="220">
        <v>51</v>
      </c>
      <c r="B102" s="220" t="s">
        <v>960</v>
      </c>
      <c r="C102" s="221" t="s">
        <v>367</v>
      </c>
      <c r="D102" s="221">
        <v>2434</v>
      </c>
      <c r="E102" s="221" t="s">
        <v>963</v>
      </c>
      <c r="F102" s="230">
        <f>IFERROR(VLOOKUP(D102,'Vta RdV'!$A$3:$B$2000,2,0),0)</f>
        <v>324.12</v>
      </c>
      <c r="G102" s="230">
        <f>VLOOKUP(D102,Objetivos!$G$5:$H$3000,2,0)</f>
        <v>1988.2440640000002</v>
      </c>
      <c r="H102" s="233">
        <f t="shared" si="3"/>
        <v>0.16301821585621995</v>
      </c>
      <c r="I102" s="230">
        <f>IF(H102="",0,RANK($H102,H102:H103,0))</f>
        <v>1</v>
      </c>
    </row>
    <row r="103" spans="1:9" ht="17.399999999999999" thickBot="1" x14ac:dyDescent="0.4">
      <c r="A103" s="222">
        <v>51</v>
      </c>
      <c r="B103" s="222" t="s">
        <v>960</v>
      </c>
      <c r="C103" s="223" t="s">
        <v>367</v>
      </c>
      <c r="D103" s="223">
        <v>2971</v>
      </c>
      <c r="E103" s="223" t="s">
        <v>964</v>
      </c>
      <c r="F103" s="231">
        <f>IFERROR(VLOOKUP(D103,'Vta RdV'!$A$3:$B$2000,2,0),0)</f>
        <v>0</v>
      </c>
      <c r="G103" s="231">
        <f>VLOOKUP(D103,Objetivos!$G$5:$H$3000,2,0)</f>
        <v>1826.1914694736843</v>
      </c>
      <c r="H103" s="234">
        <f t="shared" si="3"/>
        <v>0</v>
      </c>
      <c r="I103" s="231">
        <f>IF(H103="",0,RANK($H103,H102:H103,0))</f>
        <v>2</v>
      </c>
    </row>
    <row r="104" spans="1:9" ht="16.8" x14ac:dyDescent="0.35">
      <c r="A104" s="216">
        <v>51</v>
      </c>
      <c r="B104" s="216" t="s">
        <v>960</v>
      </c>
      <c r="C104" s="217" t="s">
        <v>367</v>
      </c>
      <c r="D104" s="217">
        <v>20061</v>
      </c>
      <c r="E104" s="217" t="s">
        <v>965</v>
      </c>
      <c r="F104" s="66">
        <f>IFERROR(VLOOKUP(D104,'Vta RdV'!$A$3:$B$2000,2,0),0)</f>
        <v>0</v>
      </c>
      <c r="G104" s="66">
        <f>VLOOKUP(D104,Objetivos!$G$5:$H$3000,2,0)</f>
        <v>1653.6888673684211</v>
      </c>
      <c r="H104" s="67">
        <f t="shared" si="3"/>
        <v>0</v>
      </c>
      <c r="I104" s="66">
        <f>IF(H104="",0,RANK($H104,H104:H105,0))</f>
        <v>1</v>
      </c>
    </row>
    <row r="105" spans="1:9" ht="17.399999999999999" thickBot="1" x14ac:dyDescent="0.4">
      <c r="A105" s="218">
        <v>51</v>
      </c>
      <c r="B105" s="218" t="s">
        <v>960</v>
      </c>
      <c r="C105" s="219" t="s">
        <v>367</v>
      </c>
      <c r="D105" s="219">
        <v>33010</v>
      </c>
      <c r="E105" s="219" t="s">
        <v>966</v>
      </c>
      <c r="F105" s="55">
        <f>IFERROR(VLOOKUP(D105,'Vta RdV'!$A$3:$B$2000,2,0),0)</f>
        <v>0</v>
      </c>
      <c r="G105" s="55">
        <f>VLOOKUP(D105,Objetivos!$G$5:$H$3000,2,0)</f>
        <v>1605.3074105263158</v>
      </c>
      <c r="H105" s="56">
        <f t="shared" si="3"/>
        <v>0</v>
      </c>
      <c r="I105" s="55">
        <f>IF(H105="",0,RANK($H105,H104:H105,0))</f>
        <v>1</v>
      </c>
    </row>
    <row r="106" spans="1:9" ht="16.8" x14ac:dyDescent="0.35">
      <c r="A106" s="220">
        <v>51</v>
      </c>
      <c r="B106" s="220" t="s">
        <v>960</v>
      </c>
      <c r="C106" s="221" t="s">
        <v>367</v>
      </c>
      <c r="D106" s="221">
        <v>2456</v>
      </c>
      <c r="E106" s="221" t="s">
        <v>967</v>
      </c>
      <c r="F106" s="230">
        <f>IFERROR(VLOOKUP(D106,'Vta RdV'!$A$3:$B$2000,2,0),0)</f>
        <v>0</v>
      </c>
      <c r="G106" s="230">
        <f>VLOOKUP(D106,Objetivos!$G$5:$H$3000,2,0)</f>
        <v>1593.6626947368422</v>
      </c>
      <c r="H106" s="233">
        <f t="shared" si="3"/>
        <v>0</v>
      </c>
      <c r="I106" s="230">
        <f>IF(H106="",0,RANK($H106,H106:H107,0))</f>
        <v>1</v>
      </c>
    </row>
    <row r="107" spans="1:9" ht="17.399999999999999" thickBot="1" x14ac:dyDescent="0.4">
      <c r="A107" s="222">
        <v>51</v>
      </c>
      <c r="B107" s="222" t="s">
        <v>960</v>
      </c>
      <c r="C107" s="223" t="s">
        <v>367</v>
      </c>
      <c r="D107" s="223">
        <v>24026</v>
      </c>
      <c r="E107" s="223" t="s">
        <v>968</v>
      </c>
      <c r="F107" s="231">
        <f>IFERROR(VLOOKUP(D107,'Vta RdV'!$A$3:$B$2000,2,0),0)</f>
        <v>0</v>
      </c>
      <c r="G107" s="231">
        <f>VLOOKUP(D107,Objetivos!$G$5:$H$3000,2,0)</f>
        <v>1336.3438560000002</v>
      </c>
      <c r="H107" s="234">
        <f t="shared" si="3"/>
        <v>0</v>
      </c>
      <c r="I107" s="231">
        <f>IF(H107="",0,RANK($H107,H106:H107,0))</f>
        <v>1</v>
      </c>
    </row>
    <row r="108" spans="1:9" ht="16.8" x14ac:dyDescent="0.35">
      <c r="A108" s="216">
        <v>51</v>
      </c>
      <c r="B108" s="216" t="s">
        <v>960</v>
      </c>
      <c r="C108" s="217" t="s">
        <v>367</v>
      </c>
      <c r="D108" s="217">
        <v>327</v>
      </c>
      <c r="E108" s="217" t="s">
        <v>969</v>
      </c>
      <c r="F108" s="66">
        <f>IFERROR(VLOOKUP(D108,'Vta RdV'!$A$3:$B$2000,2,0),0)</f>
        <v>0</v>
      </c>
      <c r="G108" s="66">
        <f>VLOOKUP(D108,Objetivos!$G$5:$H$3000,2,0)</f>
        <v>1351.9703747368421</v>
      </c>
      <c r="H108" s="67">
        <f t="shared" si="3"/>
        <v>0</v>
      </c>
      <c r="I108" s="66">
        <f>IF(H108="",0,RANK($H108,H108:H109,0))</f>
        <v>1</v>
      </c>
    </row>
    <row r="109" spans="1:9" ht="17.399999999999999" thickBot="1" x14ac:dyDescent="0.4">
      <c r="A109" s="218">
        <v>51</v>
      </c>
      <c r="B109" s="218" t="s">
        <v>960</v>
      </c>
      <c r="C109" s="219" t="s">
        <v>367</v>
      </c>
      <c r="D109" s="219">
        <v>53151</v>
      </c>
      <c r="E109" s="219" t="s">
        <v>970</v>
      </c>
      <c r="F109" s="55">
        <f>IFERROR(VLOOKUP(D109,'Vta RdV'!$A$3:$B$2000,2,0),0)</f>
        <v>0</v>
      </c>
      <c r="G109" s="55">
        <f>VLOOKUP(D109,Objetivos!$G$5:$H$3000,2,0)</f>
        <v>1110.5264084210528</v>
      </c>
      <c r="H109" s="56">
        <f t="shared" si="3"/>
        <v>0</v>
      </c>
      <c r="I109" s="55">
        <f>IF(H109="",0,RANK($H109,H108:H109,0))</f>
        <v>1</v>
      </c>
    </row>
    <row r="110" spans="1:9" ht="16.8" x14ac:dyDescent="0.35">
      <c r="A110" s="220">
        <v>51</v>
      </c>
      <c r="B110" s="220" t="s">
        <v>971</v>
      </c>
      <c r="C110" s="221" t="s">
        <v>363</v>
      </c>
      <c r="D110" s="221">
        <v>852</v>
      </c>
      <c r="E110" s="221" t="s">
        <v>972</v>
      </c>
      <c r="F110" s="230">
        <f>IFERROR(VLOOKUP(D110,'Vta RdV'!$A$3:$B$2000,2,0),0)</f>
        <v>0</v>
      </c>
      <c r="G110" s="230">
        <f>VLOOKUP(D110,Objetivos!$G$5:$H$3000,2,0)</f>
        <v>4763.7525439999999</v>
      </c>
      <c r="H110" s="233">
        <f t="shared" si="3"/>
        <v>0</v>
      </c>
      <c r="I110" s="230">
        <f>IF(H110="",0,RANK($H110,H110:H111,0))</f>
        <v>2</v>
      </c>
    </row>
    <row r="111" spans="1:9" ht="17.399999999999999" thickBot="1" x14ac:dyDescent="0.4">
      <c r="A111" s="222">
        <v>51</v>
      </c>
      <c r="B111" s="222" t="s">
        <v>971</v>
      </c>
      <c r="C111" s="223" t="s">
        <v>363</v>
      </c>
      <c r="D111" s="223">
        <v>2515</v>
      </c>
      <c r="E111" s="223" t="s">
        <v>973</v>
      </c>
      <c r="F111" s="231">
        <f>IFERROR(VLOOKUP(D111,'Vta RdV'!$A$3:$B$2000,2,0),0)</f>
        <v>257.22000000000003</v>
      </c>
      <c r="G111" s="231">
        <f>VLOOKUP(D111,Objetivos!$G$5:$H$3000,2,0)</f>
        <v>3207.7065360000001</v>
      </c>
      <c r="H111" s="234">
        <f t="shared" si="3"/>
        <v>8.0188133519456098E-2</v>
      </c>
      <c r="I111" s="231">
        <f>IF(H111="",0,RANK($H111,H110:H111,0))</f>
        <v>1</v>
      </c>
    </row>
    <row r="112" spans="1:9" ht="16.8" x14ac:dyDescent="0.35">
      <c r="A112" s="216">
        <v>51</v>
      </c>
      <c r="B112" s="216" t="s">
        <v>971</v>
      </c>
      <c r="C112" s="217" t="s">
        <v>363</v>
      </c>
      <c r="D112" s="217">
        <v>748</v>
      </c>
      <c r="E112" s="217" t="s">
        <v>974</v>
      </c>
      <c r="F112" s="66">
        <f>IFERROR(VLOOKUP(D112,'Vta RdV'!$A$3:$B$2000,2,0),0)</f>
        <v>0</v>
      </c>
      <c r="G112" s="66">
        <f>VLOOKUP(D112,Objetivos!$G$5:$H$3000,2,0)</f>
        <v>3787.0939200000003</v>
      </c>
      <c r="H112" s="67">
        <f t="shared" si="3"/>
        <v>0</v>
      </c>
      <c r="I112" s="66">
        <f>IF(H112="",0,RANK($H112,H112:H113,0))</f>
        <v>1</v>
      </c>
    </row>
    <row r="113" spans="1:9" ht="17.399999999999999" thickBot="1" x14ac:dyDescent="0.4">
      <c r="A113" s="218">
        <v>51</v>
      </c>
      <c r="B113" s="218" t="s">
        <v>971</v>
      </c>
      <c r="C113" s="219" t="s">
        <v>363</v>
      </c>
      <c r="D113" s="219">
        <v>855</v>
      </c>
      <c r="E113" s="219" t="s">
        <v>975</v>
      </c>
      <c r="F113" s="55">
        <f>IFERROR(VLOOKUP(D113,'Vta RdV'!$A$3:$B$2000,2,0),0)</f>
        <v>0</v>
      </c>
      <c r="G113" s="55">
        <f>VLOOKUP(D113,Objetivos!$G$5:$H$3000,2,0)</f>
        <v>2393.4127920000001</v>
      </c>
      <c r="H113" s="56">
        <f t="shared" si="3"/>
        <v>0</v>
      </c>
      <c r="I113" s="55">
        <f>IF(H113="",0,RANK($H113,H112:H113,0))</f>
        <v>1</v>
      </c>
    </row>
    <row r="114" spans="1:9" ht="16.8" x14ac:dyDescent="0.35">
      <c r="A114" s="220">
        <v>51</v>
      </c>
      <c r="B114" s="220" t="s">
        <v>971</v>
      </c>
      <c r="C114" s="221" t="s">
        <v>363</v>
      </c>
      <c r="D114" s="221">
        <v>2049</v>
      </c>
      <c r="E114" s="221" t="s">
        <v>976</v>
      </c>
      <c r="F114" s="230">
        <f>IFERROR(VLOOKUP(D114,'Vta RdV'!$A$3:$B$2000,2,0),0)</f>
        <v>0</v>
      </c>
      <c r="G114" s="230">
        <f>VLOOKUP(D114,Objetivos!$G$5:$H$3000,2,0)</f>
        <v>2517.4296589473688</v>
      </c>
      <c r="H114" s="233">
        <f t="shared" si="3"/>
        <v>0</v>
      </c>
      <c r="I114" s="230">
        <f>IF(H114="",0,RANK($H114,H114:H115,0))</f>
        <v>2</v>
      </c>
    </row>
    <row r="115" spans="1:9" ht="17.399999999999999" thickBot="1" x14ac:dyDescent="0.4">
      <c r="A115" s="222">
        <v>51</v>
      </c>
      <c r="B115" s="222" t="s">
        <v>971</v>
      </c>
      <c r="C115" s="223" t="s">
        <v>363</v>
      </c>
      <c r="D115" s="223">
        <v>6886</v>
      </c>
      <c r="E115" s="223" t="s">
        <v>977</v>
      </c>
      <c r="F115" s="231">
        <f>IFERROR(VLOOKUP(D115,'Vta RdV'!$A$3:$B$2000,2,0),0)</f>
        <v>129</v>
      </c>
      <c r="G115" s="231">
        <f>VLOOKUP(D115,Objetivos!$G$5:$H$3000,2,0)</f>
        <v>2194.367424</v>
      </c>
      <c r="H115" s="234">
        <f t="shared" si="3"/>
        <v>5.878687342380088E-2</v>
      </c>
      <c r="I115" s="231">
        <f>IF(H115="",0,RANK($H115,H114:H115,0))</f>
        <v>1</v>
      </c>
    </row>
    <row r="116" spans="1:9" ht="16.8" x14ac:dyDescent="0.35">
      <c r="A116" s="216">
        <v>51</v>
      </c>
      <c r="B116" s="216" t="s">
        <v>971</v>
      </c>
      <c r="C116" s="217" t="s">
        <v>363</v>
      </c>
      <c r="D116" s="217">
        <v>838</v>
      </c>
      <c r="E116" s="217" t="s">
        <v>978</v>
      </c>
      <c r="F116" s="66">
        <f>IFERROR(VLOOKUP(D116,'Vta RdV'!$A$3:$B$2000,2,0),0)</f>
        <v>246.78</v>
      </c>
      <c r="G116" s="66">
        <f>VLOOKUP(D116,Objetivos!$G$5:$H$3000,2,0)</f>
        <v>1760.0463440000001</v>
      </c>
      <c r="H116" s="67">
        <f t="shared" si="3"/>
        <v>0.14021221704830289</v>
      </c>
      <c r="I116" s="66">
        <f>IF(H116="",0,RANK($H116,H116:H117,0))</f>
        <v>1</v>
      </c>
    </row>
    <row r="117" spans="1:9" ht="17.399999999999999" thickBot="1" x14ac:dyDescent="0.4">
      <c r="A117" s="218">
        <v>51</v>
      </c>
      <c r="B117" s="218" t="s">
        <v>971</v>
      </c>
      <c r="C117" s="219" t="s">
        <v>363</v>
      </c>
      <c r="D117" s="219">
        <v>42400</v>
      </c>
      <c r="E117" s="219" t="s">
        <v>979</v>
      </c>
      <c r="F117" s="55">
        <f>IFERROR(VLOOKUP(D117,'Vta RdV'!$A$3:$B$2000,2,0),0)</f>
        <v>30</v>
      </c>
      <c r="G117" s="55">
        <f>VLOOKUP(D117,Objetivos!$G$5:$H$3000,2,0)</f>
        <v>1640.0286880000001</v>
      </c>
      <c r="H117" s="56">
        <f t="shared" si="3"/>
        <v>1.8292362944324299E-2</v>
      </c>
      <c r="I117" s="55">
        <f>IF(H117="",0,RANK($H117,H116:H117,0))</f>
        <v>2</v>
      </c>
    </row>
    <row r="118" spans="1:9" ht="16.8" x14ac:dyDescent="0.35">
      <c r="A118" s="220">
        <v>51</v>
      </c>
      <c r="B118" s="220" t="s">
        <v>971</v>
      </c>
      <c r="C118" s="221" t="s">
        <v>363</v>
      </c>
      <c r="D118" s="221">
        <v>52526</v>
      </c>
      <c r="E118" s="221" t="s">
        <v>980</v>
      </c>
      <c r="F118" s="230">
        <f>IFERROR(VLOOKUP(D118,'Vta RdV'!$A$3:$B$2000,2,0),0)</f>
        <v>0</v>
      </c>
      <c r="G118" s="230">
        <f>VLOOKUP(D118,Objetivos!$G$5:$H$3000,2,0)</f>
        <v>1606.4211120000002</v>
      </c>
      <c r="H118" s="233">
        <f t="shared" si="3"/>
        <v>0</v>
      </c>
      <c r="I118" s="230">
        <f>IF(H118="",0,RANK($H118,H118:H119,0))</f>
        <v>1</v>
      </c>
    </row>
    <row r="119" spans="1:9" ht="17.399999999999999" thickBot="1" x14ac:dyDescent="0.4">
      <c r="A119" s="222">
        <v>51</v>
      </c>
      <c r="B119" s="222" t="s">
        <v>971</v>
      </c>
      <c r="C119" s="223" t="s">
        <v>363</v>
      </c>
      <c r="D119" s="223">
        <v>42251</v>
      </c>
      <c r="E119" s="223" t="s">
        <v>981</v>
      </c>
      <c r="F119" s="231">
        <f>IFERROR(VLOOKUP(D119,'Vta RdV'!$A$3:$B$2000,2,0),0)</f>
        <v>0</v>
      </c>
      <c r="G119" s="231">
        <f>VLOOKUP(D119,Objetivos!$G$5:$H$3000,2,0)</f>
        <v>1566.9223280000001</v>
      </c>
      <c r="H119" s="234">
        <f t="shared" si="3"/>
        <v>0</v>
      </c>
      <c r="I119" s="231">
        <f>IF(H119="",0,RANK($H119,H118:H119,0))</f>
        <v>1</v>
      </c>
    </row>
    <row r="120" spans="1:9" ht="16.8" x14ac:dyDescent="0.35">
      <c r="A120" s="224">
        <v>51</v>
      </c>
      <c r="B120" s="224" t="s">
        <v>971</v>
      </c>
      <c r="C120" s="225" t="s">
        <v>363</v>
      </c>
      <c r="D120" s="225">
        <v>33037</v>
      </c>
      <c r="E120" s="225" t="s">
        <v>982</v>
      </c>
      <c r="F120" s="53">
        <f>IFERROR(VLOOKUP(D120,'Vta RdV'!$A$3:$B$2000,2,0),0)</f>
        <v>0</v>
      </c>
      <c r="G120" s="53">
        <f>VLOOKUP(D120,Objetivos!$G$5:$H$3000,2,0)</f>
        <v>1431.46992</v>
      </c>
      <c r="H120" s="61">
        <f t="shared" si="3"/>
        <v>0</v>
      </c>
      <c r="I120" s="53">
        <f>IF(H120="",0,RANK($H120,H120:H122,0))</f>
        <v>2</v>
      </c>
    </row>
    <row r="121" spans="1:9" ht="16.8" x14ac:dyDescent="0.35">
      <c r="A121" s="216">
        <v>51</v>
      </c>
      <c r="B121" s="216" t="s">
        <v>971</v>
      </c>
      <c r="C121" s="217" t="s">
        <v>363</v>
      </c>
      <c r="D121" s="217">
        <v>53047</v>
      </c>
      <c r="E121" s="217" t="s">
        <v>983</v>
      </c>
      <c r="F121" s="66">
        <f>IFERROR(VLOOKUP(D121,'Vta RdV'!$A$3:$B$2000,2,0),0)</f>
        <v>80.91</v>
      </c>
      <c r="G121" s="66">
        <f>VLOOKUP(D121,Objetivos!$G$5:$H$3000,2,0)</f>
        <v>972.02140000000009</v>
      </c>
      <c r="H121" s="67">
        <f t="shared" si="3"/>
        <v>8.323890811457442E-2</v>
      </c>
      <c r="I121" s="66">
        <f>IF(H121="",0,RANK($H121,H120:H122,0))</f>
        <v>1</v>
      </c>
    </row>
    <row r="122" spans="1:9" ht="17.399999999999999" thickBot="1" x14ac:dyDescent="0.4">
      <c r="A122" s="218">
        <v>51</v>
      </c>
      <c r="B122" s="218" t="s">
        <v>971</v>
      </c>
      <c r="C122" s="219" t="s">
        <v>363</v>
      </c>
      <c r="D122" s="219">
        <v>53040</v>
      </c>
      <c r="E122" s="219" t="s">
        <v>984</v>
      </c>
      <c r="F122" s="55">
        <f>IFERROR(VLOOKUP(D122,'Vta RdV'!$A$3:$B$2000,2,0),0)</f>
        <v>0</v>
      </c>
      <c r="G122" s="55">
        <f>VLOOKUP(D122,Objetivos!$G$5:$H$3000,2,0)</f>
        <v>574.96508000000006</v>
      </c>
      <c r="H122" s="56">
        <f t="shared" si="3"/>
        <v>0</v>
      </c>
      <c r="I122" s="55">
        <f>IF(H122="",0,RANK($H122,H120:H122,0))</f>
        <v>2</v>
      </c>
    </row>
    <row r="123" spans="1:9" ht="16.8" x14ac:dyDescent="0.35">
      <c r="A123" s="220">
        <v>51</v>
      </c>
      <c r="B123" s="220" t="s">
        <v>985</v>
      </c>
      <c r="C123" s="221" t="s">
        <v>369</v>
      </c>
      <c r="D123" s="221">
        <v>9328</v>
      </c>
      <c r="E123" s="221" t="s">
        <v>986</v>
      </c>
      <c r="F123" s="230">
        <f>IFERROR(VLOOKUP(D123,'Vta RdV'!$A$3:$B$2000,2,0),0)</f>
        <v>579.98</v>
      </c>
      <c r="G123" s="230">
        <f>VLOOKUP(D123,Objetivos!$G$5:$H$3000,2,0)</f>
        <v>2875.9456319999999</v>
      </c>
      <c r="H123" s="233">
        <f t="shared" si="3"/>
        <v>0.20166584289587852</v>
      </c>
      <c r="I123" s="230">
        <f>IF(H123="",0,RANK($H123,H123:H124,0))</f>
        <v>1</v>
      </c>
    </row>
    <row r="124" spans="1:9" ht="17.399999999999999" thickBot="1" x14ac:dyDescent="0.4">
      <c r="A124" s="222">
        <v>51</v>
      </c>
      <c r="B124" s="222" t="s">
        <v>985</v>
      </c>
      <c r="C124" s="223" t="s">
        <v>369</v>
      </c>
      <c r="D124" s="223">
        <v>9503</v>
      </c>
      <c r="E124" s="223" t="s">
        <v>987</v>
      </c>
      <c r="F124" s="231">
        <f>IFERROR(VLOOKUP(D124,'Vta RdV'!$A$3:$B$2000,2,0),0)</f>
        <v>0</v>
      </c>
      <c r="G124" s="231">
        <f>VLOOKUP(D124,Objetivos!$G$5:$H$3000,2,0)</f>
        <v>2705.0136168421054</v>
      </c>
      <c r="H124" s="234">
        <f t="shared" si="3"/>
        <v>0</v>
      </c>
      <c r="I124" s="231">
        <f>IF(H124="",0,RANK($H124,H123:H124,0))</f>
        <v>2</v>
      </c>
    </row>
    <row r="125" spans="1:9" ht="16.8" x14ac:dyDescent="0.35">
      <c r="A125" s="216">
        <v>51</v>
      </c>
      <c r="B125" s="216" t="s">
        <v>985</v>
      </c>
      <c r="C125" s="217" t="s">
        <v>369</v>
      </c>
      <c r="D125" s="217">
        <v>29101</v>
      </c>
      <c r="E125" s="217" t="s">
        <v>988</v>
      </c>
      <c r="F125" s="66">
        <f>IFERROR(VLOOKUP(D125,'Vta RdV'!$A$3:$B$2000,2,0),0)</f>
        <v>0</v>
      </c>
      <c r="G125" s="66">
        <f>VLOOKUP(D125,Objetivos!$G$5:$H$3000,2,0)</f>
        <v>2525.6168720000001</v>
      </c>
      <c r="H125" s="67">
        <f t="shared" si="3"/>
        <v>0</v>
      </c>
      <c r="I125" s="66">
        <f>IF(H125="",0,RANK($H125,H125:H126,0))</f>
        <v>1</v>
      </c>
    </row>
    <row r="126" spans="1:9" ht="17.399999999999999" thickBot="1" x14ac:dyDescent="0.4">
      <c r="A126" s="218">
        <v>51</v>
      </c>
      <c r="B126" s="218" t="s">
        <v>985</v>
      </c>
      <c r="C126" s="219" t="s">
        <v>369</v>
      </c>
      <c r="D126" s="219">
        <v>7730</v>
      </c>
      <c r="E126" s="219" t="s">
        <v>989</v>
      </c>
      <c r="F126" s="55">
        <f>IFERROR(VLOOKUP(D126,'Vta RdV'!$A$3:$B$2000,2,0),0)</f>
        <v>0</v>
      </c>
      <c r="G126" s="55">
        <f>VLOOKUP(D126,Objetivos!$G$5:$H$3000,2,0)</f>
        <v>2177.386512</v>
      </c>
      <c r="H126" s="56">
        <f t="shared" si="3"/>
        <v>0</v>
      </c>
      <c r="I126" s="55">
        <f>IF(H126="",0,RANK($H126,H125:H126,0))</f>
        <v>1</v>
      </c>
    </row>
    <row r="127" spans="1:9" ht="16.8" x14ac:dyDescent="0.35">
      <c r="A127" s="220">
        <v>51</v>
      </c>
      <c r="B127" s="220" t="s">
        <v>985</v>
      </c>
      <c r="C127" s="221" t="s">
        <v>369</v>
      </c>
      <c r="D127" s="221">
        <v>43004</v>
      </c>
      <c r="E127" s="221" t="s">
        <v>990</v>
      </c>
      <c r="F127" s="230">
        <f>IFERROR(VLOOKUP(D127,'Vta RdV'!$A$3:$B$2000,2,0),0)</f>
        <v>0</v>
      </c>
      <c r="G127" s="230">
        <f>VLOOKUP(D127,Objetivos!$G$5:$H$3000,2,0)</f>
        <v>2135.0411120000003</v>
      </c>
      <c r="H127" s="233">
        <f t="shared" si="3"/>
        <v>0</v>
      </c>
      <c r="I127" s="230">
        <f>IF(H127="",0,RANK($H127,H127:H128,0))</f>
        <v>1</v>
      </c>
    </row>
    <row r="128" spans="1:9" ht="17.399999999999999" thickBot="1" x14ac:dyDescent="0.4">
      <c r="A128" s="222">
        <v>51</v>
      </c>
      <c r="B128" s="222" t="s">
        <v>985</v>
      </c>
      <c r="C128" s="223" t="s">
        <v>369</v>
      </c>
      <c r="D128" s="223">
        <v>7743</v>
      </c>
      <c r="E128" s="223" t="s">
        <v>991</v>
      </c>
      <c r="F128" s="231">
        <f>IFERROR(VLOOKUP(D128,'Vta RdV'!$A$3:$B$2000,2,0),0)</f>
        <v>0</v>
      </c>
      <c r="G128" s="231">
        <f>VLOOKUP(D128,Objetivos!$G$5:$H$3000,2,0)</f>
        <v>1618.9091680000001</v>
      </c>
      <c r="H128" s="234">
        <f t="shared" si="3"/>
        <v>0</v>
      </c>
      <c r="I128" s="231">
        <f>IF(H128="",0,RANK($H128,H127:H128,0))</f>
        <v>1</v>
      </c>
    </row>
    <row r="129" spans="1:9" ht="16.8" x14ac:dyDescent="0.35">
      <c r="A129" s="216">
        <v>51</v>
      </c>
      <c r="B129" s="216" t="s">
        <v>985</v>
      </c>
      <c r="C129" s="217" t="s">
        <v>369</v>
      </c>
      <c r="D129" s="217">
        <v>58755</v>
      </c>
      <c r="E129" s="217" t="s">
        <v>992</v>
      </c>
      <c r="F129" s="66">
        <f>IFERROR(VLOOKUP(D129,'Vta RdV'!$A$3:$B$2000,2,0),0)</f>
        <v>0</v>
      </c>
      <c r="G129" s="66">
        <f>VLOOKUP(D129,Objetivos!$G$5:$H$3000,2,0)</f>
        <v>1587.5585759999999</v>
      </c>
      <c r="H129" s="67">
        <f t="shared" si="3"/>
        <v>0</v>
      </c>
      <c r="I129" s="66">
        <f>IF(H129="",0,RANK($H129,H129:H130,0))</f>
        <v>1</v>
      </c>
    </row>
    <row r="130" spans="1:9" ht="17.399999999999999" thickBot="1" x14ac:dyDescent="0.4">
      <c r="A130" s="218">
        <v>51</v>
      </c>
      <c r="B130" s="218" t="s">
        <v>985</v>
      </c>
      <c r="C130" s="219" t="s">
        <v>369</v>
      </c>
      <c r="D130" s="219">
        <v>52755</v>
      </c>
      <c r="E130" s="219" t="s">
        <v>993</v>
      </c>
      <c r="F130" s="55">
        <f>IFERROR(VLOOKUP(D130,'Vta RdV'!$A$3:$B$2000,2,0),0)</f>
        <v>0</v>
      </c>
      <c r="G130" s="55">
        <f>VLOOKUP(D130,Objetivos!$G$5:$H$3000,2,0)</f>
        <v>1333.832304</v>
      </c>
      <c r="H130" s="56">
        <f t="shared" si="3"/>
        <v>0</v>
      </c>
      <c r="I130" s="55">
        <f>IF(H130="",0,RANK($H130,H129:H130,0))</f>
        <v>1</v>
      </c>
    </row>
    <row r="131" spans="1:9" ht="16.8" x14ac:dyDescent="0.35">
      <c r="A131" s="220">
        <v>51</v>
      </c>
      <c r="B131" s="220" t="s">
        <v>985</v>
      </c>
      <c r="C131" s="221" t="s">
        <v>369</v>
      </c>
      <c r="D131" s="221">
        <v>43017</v>
      </c>
      <c r="E131" s="221" t="s">
        <v>994</v>
      </c>
      <c r="F131" s="230">
        <f>IFERROR(VLOOKUP(D131,'Vta RdV'!$A$3:$B$2000,2,0),0)</f>
        <v>0</v>
      </c>
      <c r="G131" s="230">
        <f>VLOOKUP(D131,Objetivos!$G$5:$H$3000,2,0)</f>
        <v>1097.0395040000001</v>
      </c>
      <c r="H131" s="233">
        <f t="shared" si="3"/>
        <v>0</v>
      </c>
      <c r="I131" s="230">
        <f>IF(H131="",0,RANK($H131,H131:H132,0))</f>
        <v>1</v>
      </c>
    </row>
    <row r="132" spans="1:9" ht="17.399999999999999" thickBot="1" x14ac:dyDescent="0.4">
      <c r="A132" s="222">
        <v>51</v>
      </c>
      <c r="B132" s="222" t="s">
        <v>985</v>
      </c>
      <c r="C132" s="223" t="s">
        <v>369</v>
      </c>
      <c r="D132" s="223">
        <v>53940</v>
      </c>
      <c r="E132" s="223" t="s">
        <v>995</v>
      </c>
      <c r="F132" s="231">
        <f>IFERROR(VLOOKUP(D132,'Vta RdV'!$A$3:$B$2000,2,0),0)</f>
        <v>0</v>
      </c>
      <c r="G132" s="231">
        <f>VLOOKUP(D132,Objetivos!$G$5:$H$3000,2,0)</f>
        <v>717.07901600000002</v>
      </c>
      <c r="H132" s="234">
        <f t="shared" si="3"/>
        <v>0</v>
      </c>
      <c r="I132" s="231">
        <f>IF(H132="",0,RANK($H132,H131:H132,0))</f>
        <v>1</v>
      </c>
    </row>
    <row r="133" spans="1:9" ht="16.8" x14ac:dyDescent="0.35">
      <c r="A133" s="216">
        <v>52</v>
      </c>
      <c r="B133" s="216" t="s">
        <v>996</v>
      </c>
      <c r="C133" s="217" t="s">
        <v>372</v>
      </c>
      <c r="D133" s="217">
        <v>52009</v>
      </c>
      <c r="E133" s="217" t="s">
        <v>997</v>
      </c>
      <c r="F133" s="66">
        <f>IFERROR(VLOOKUP(D133,'Vta RdV'!$A$3:$B$2000,2,0),0)</f>
        <v>0</v>
      </c>
      <c r="G133" s="66">
        <f>VLOOKUP(D133,Objetivos!$G$5:$H$3000,2,0)</f>
        <v>3105.9266800000005</v>
      </c>
      <c r="H133" s="67">
        <f t="shared" si="3"/>
        <v>0</v>
      </c>
      <c r="I133" s="66">
        <f>IF(H133="",0,RANK($H133,H133:H134,0))</f>
        <v>2</v>
      </c>
    </row>
    <row r="134" spans="1:9" ht="17.399999999999999" thickBot="1" x14ac:dyDescent="0.4">
      <c r="A134" s="218">
        <v>52</v>
      </c>
      <c r="B134" s="218" t="s">
        <v>996</v>
      </c>
      <c r="C134" s="219" t="s">
        <v>372</v>
      </c>
      <c r="D134" s="219">
        <v>58298</v>
      </c>
      <c r="E134" s="219" t="s">
        <v>998</v>
      </c>
      <c r="F134" s="55">
        <f>IFERROR(VLOOKUP(D134,'Vta RdV'!$A$3:$B$2000,2,0),0)</f>
        <v>324.83</v>
      </c>
      <c r="G134" s="55">
        <f>VLOOKUP(D134,Objetivos!$G$5:$H$3000,2,0)</f>
        <v>3086.8184842105265</v>
      </c>
      <c r="H134" s="56">
        <f t="shared" ref="H134:H197" si="4">+F134/G134</f>
        <v>0.10523132528250274</v>
      </c>
      <c r="I134" s="55">
        <f>IF(H134="",0,RANK($H134,H133:H134,0))</f>
        <v>1</v>
      </c>
    </row>
    <row r="135" spans="1:9" ht="16.8" x14ac:dyDescent="0.35">
      <c r="A135" s="220">
        <v>52</v>
      </c>
      <c r="B135" s="220" t="s">
        <v>996</v>
      </c>
      <c r="C135" s="221" t="s">
        <v>372</v>
      </c>
      <c r="D135" s="221">
        <v>5486</v>
      </c>
      <c r="E135" s="221" t="s">
        <v>999</v>
      </c>
      <c r="F135" s="230">
        <f>IFERROR(VLOOKUP(D135,'Vta RdV'!$A$3:$B$2000,2,0),0)</f>
        <v>0</v>
      </c>
      <c r="G135" s="230">
        <f>VLOOKUP(D135,Objetivos!$G$5:$H$3000,2,0)</f>
        <v>2522.7310720000005</v>
      </c>
      <c r="H135" s="233">
        <f t="shared" si="4"/>
        <v>0</v>
      </c>
      <c r="I135" s="230">
        <f>IF(H135="",0,RANK($H135,H135:H136,0))</f>
        <v>1</v>
      </c>
    </row>
    <row r="136" spans="1:9" ht="17.399999999999999" thickBot="1" x14ac:dyDescent="0.4">
      <c r="A136" s="222">
        <v>52</v>
      </c>
      <c r="B136" s="222" t="s">
        <v>996</v>
      </c>
      <c r="C136" s="223" t="s">
        <v>372</v>
      </c>
      <c r="D136" s="223">
        <v>446</v>
      </c>
      <c r="E136" s="223" t="s">
        <v>1000</v>
      </c>
      <c r="F136" s="231">
        <f>IFERROR(VLOOKUP(D136,'Vta RdV'!$A$3:$B$2000,2,0),0)</f>
        <v>0</v>
      </c>
      <c r="G136" s="231">
        <f>VLOOKUP(D136,Objetivos!$G$5:$H$3000,2,0)</f>
        <v>2348.9554640000001</v>
      </c>
      <c r="H136" s="234">
        <f t="shared" si="4"/>
        <v>0</v>
      </c>
      <c r="I136" s="231">
        <f>IF(H136="",0,RANK($H136,H135:H136,0))</f>
        <v>1</v>
      </c>
    </row>
    <row r="137" spans="1:9" ht="16.8" x14ac:dyDescent="0.35">
      <c r="A137" s="216">
        <v>52</v>
      </c>
      <c r="B137" s="216" t="s">
        <v>996</v>
      </c>
      <c r="C137" s="217" t="s">
        <v>372</v>
      </c>
      <c r="D137" s="217">
        <v>50187</v>
      </c>
      <c r="E137" s="217" t="s">
        <v>1001</v>
      </c>
      <c r="F137" s="66">
        <f>IFERROR(VLOOKUP(D137,'Vta RdV'!$A$3:$B$2000,2,0),0)</f>
        <v>0</v>
      </c>
      <c r="G137" s="66">
        <f>VLOOKUP(D137,Objetivos!$G$5:$H$3000,2,0)</f>
        <v>2276.027184</v>
      </c>
      <c r="H137" s="67">
        <f t="shared" si="4"/>
        <v>0</v>
      </c>
      <c r="I137" s="66">
        <f>IF(H137="",0,RANK($H137,H137:H138,0))</f>
        <v>1</v>
      </c>
    </row>
    <row r="138" spans="1:9" ht="17.399999999999999" thickBot="1" x14ac:dyDescent="0.4">
      <c r="A138" s="218">
        <v>52</v>
      </c>
      <c r="B138" s="218" t="s">
        <v>996</v>
      </c>
      <c r="C138" s="219" t="s">
        <v>372</v>
      </c>
      <c r="D138" s="219">
        <v>53301</v>
      </c>
      <c r="E138" s="219" t="s">
        <v>1002</v>
      </c>
      <c r="F138" s="55">
        <f>IFERROR(VLOOKUP(D138,'Vta RdV'!$A$3:$B$2000,2,0),0)</f>
        <v>0</v>
      </c>
      <c r="G138" s="55">
        <f>VLOOKUP(D138,Objetivos!$G$5:$H$3000,2,0)</f>
        <v>1392.5648160000001</v>
      </c>
      <c r="H138" s="56">
        <f t="shared" si="4"/>
        <v>0</v>
      </c>
      <c r="I138" s="55">
        <f>IF(H138="",0,RANK($H138,H137:H138,0))</f>
        <v>1</v>
      </c>
    </row>
    <row r="139" spans="1:9" ht="16.8" x14ac:dyDescent="0.35">
      <c r="A139" s="226">
        <v>52</v>
      </c>
      <c r="B139" s="226" t="s">
        <v>996</v>
      </c>
      <c r="C139" s="227" t="s">
        <v>372</v>
      </c>
      <c r="D139" s="227">
        <v>53675</v>
      </c>
      <c r="E139" s="227" t="s">
        <v>1003</v>
      </c>
      <c r="F139" s="232">
        <f>IFERROR(VLOOKUP(D139,'Vta RdV'!$A$3:$B$2000,2,0),0)</f>
        <v>0</v>
      </c>
      <c r="G139" s="232">
        <f>VLOOKUP(D139,Objetivos!$G$5:$H$3000,2,0)</f>
        <v>1154.603752</v>
      </c>
      <c r="H139" s="235">
        <f t="shared" si="4"/>
        <v>0</v>
      </c>
      <c r="I139" s="232">
        <f>IF(H139="",0,RANK($H139,H139:H141,0))</f>
        <v>1</v>
      </c>
    </row>
    <row r="140" spans="1:9" ht="16.8" x14ac:dyDescent="0.35">
      <c r="A140" s="220">
        <v>52</v>
      </c>
      <c r="B140" s="220" t="s">
        <v>996</v>
      </c>
      <c r="C140" s="221" t="s">
        <v>372</v>
      </c>
      <c r="D140" s="221">
        <v>52816</v>
      </c>
      <c r="E140" s="221" t="s">
        <v>1004</v>
      </c>
      <c r="F140" s="230">
        <f>IFERROR(VLOOKUP(D140,'Vta RdV'!$A$3:$B$2000,2,0),0)</f>
        <v>0</v>
      </c>
      <c r="G140" s="230">
        <f>VLOOKUP(D140,Objetivos!$G$5:$H$3000,2,0)</f>
        <v>1147.0542560000001</v>
      </c>
      <c r="H140" s="233">
        <f t="shared" si="4"/>
        <v>0</v>
      </c>
      <c r="I140" s="230">
        <f>IF(H140="",0,RANK($H140,H139:H141,0))</f>
        <v>1</v>
      </c>
    </row>
    <row r="141" spans="1:9" ht="17.399999999999999" thickBot="1" x14ac:dyDescent="0.4">
      <c r="A141" s="222">
        <v>52</v>
      </c>
      <c r="B141" s="222" t="s">
        <v>996</v>
      </c>
      <c r="C141" s="223" t="s">
        <v>372</v>
      </c>
      <c r="D141" s="223">
        <v>54017</v>
      </c>
      <c r="E141" s="223" t="s">
        <v>1005</v>
      </c>
      <c r="F141" s="231">
        <f>IFERROR(VLOOKUP(D141,'Vta RdV'!$A$3:$B$2000,2,0),0)</f>
        <v>0</v>
      </c>
      <c r="G141" s="231">
        <f>VLOOKUP(D141,Objetivos!$G$5:$H$3000,2,0)</f>
        <v>828.77108800000008</v>
      </c>
      <c r="H141" s="234">
        <f t="shared" si="4"/>
        <v>0</v>
      </c>
      <c r="I141" s="231">
        <f>IF(H141="",0,RANK($H141,H139:H141,0))</f>
        <v>1</v>
      </c>
    </row>
    <row r="142" spans="1:9" ht="16.8" x14ac:dyDescent="0.35">
      <c r="A142" s="216">
        <v>52</v>
      </c>
      <c r="B142" s="216" t="s">
        <v>1006</v>
      </c>
      <c r="C142" s="217" t="s">
        <v>374</v>
      </c>
      <c r="D142" s="217">
        <v>363</v>
      </c>
      <c r="E142" s="217" t="s">
        <v>1007</v>
      </c>
      <c r="F142" s="66">
        <f>IFERROR(VLOOKUP(D142,'Vta RdV'!$A$3:$B$2000,2,0),0)</f>
        <v>508.90999999999997</v>
      </c>
      <c r="G142" s="66">
        <f>VLOOKUP(D142,Objetivos!$G$5:$H$3000,2,0)</f>
        <v>5317.0994160000009</v>
      </c>
      <c r="H142" s="67">
        <f t="shared" si="4"/>
        <v>9.5711958754919751E-2</v>
      </c>
      <c r="I142" s="66">
        <f>IF(H142="",0,RANK($H142,H142:H143,0))</f>
        <v>1</v>
      </c>
    </row>
    <row r="143" spans="1:9" ht="17.399999999999999" thickBot="1" x14ac:dyDescent="0.4">
      <c r="A143" s="218">
        <v>52</v>
      </c>
      <c r="B143" s="218" t="s">
        <v>1006</v>
      </c>
      <c r="C143" s="219" t="s">
        <v>374</v>
      </c>
      <c r="D143" s="219">
        <v>58695</v>
      </c>
      <c r="E143" s="219" t="s">
        <v>1008</v>
      </c>
      <c r="F143" s="55">
        <f>IFERROR(VLOOKUP(D143,'Vta RdV'!$A$3:$B$2000,2,0),0)</f>
        <v>0</v>
      </c>
      <c r="G143" s="55">
        <f>VLOOKUP(D143,Objetivos!$G$5:$H$3000,2,0)</f>
        <v>2949.9222960000006</v>
      </c>
      <c r="H143" s="56">
        <f t="shared" si="4"/>
        <v>0</v>
      </c>
      <c r="I143" s="55">
        <f>IF(H143="",0,RANK($H143,H142:H143,0))</f>
        <v>2</v>
      </c>
    </row>
    <row r="144" spans="1:9" ht="16.8" x14ac:dyDescent="0.35">
      <c r="A144" s="220">
        <v>52</v>
      </c>
      <c r="B144" s="220" t="s">
        <v>1006</v>
      </c>
      <c r="C144" s="221" t="s">
        <v>374</v>
      </c>
      <c r="D144" s="221">
        <v>7676</v>
      </c>
      <c r="E144" s="221" t="s">
        <v>1009</v>
      </c>
      <c r="F144" s="230">
        <f>IFERROR(VLOOKUP(D144,'Vta RdV'!$A$3:$B$2000,2,0),0)</f>
        <v>30.6</v>
      </c>
      <c r="G144" s="230">
        <f>VLOOKUP(D144,Objetivos!$G$5:$H$3000,2,0)</f>
        <v>2413.8089094736843</v>
      </c>
      <c r="H144" s="233">
        <f t="shared" si="4"/>
        <v>1.2677059845086137E-2</v>
      </c>
      <c r="I144" s="230">
        <f>IF(H144="",0,RANK($H144,H144:H145,0))</f>
        <v>1</v>
      </c>
    </row>
    <row r="145" spans="1:9" ht="17.399999999999999" thickBot="1" x14ac:dyDescent="0.4">
      <c r="A145" s="222">
        <v>52</v>
      </c>
      <c r="B145" s="222" t="s">
        <v>1006</v>
      </c>
      <c r="C145" s="223" t="s">
        <v>374</v>
      </c>
      <c r="D145" s="223">
        <v>58543</v>
      </c>
      <c r="E145" s="223" t="s">
        <v>1010</v>
      </c>
      <c r="F145" s="231">
        <f>IFERROR(VLOOKUP(D145,'Vta RdV'!$A$3:$B$2000,2,0),0)</f>
        <v>0</v>
      </c>
      <c r="G145" s="231">
        <f>VLOOKUP(D145,Objetivos!$G$5:$H$3000,2,0)</f>
        <v>2161.3640168421057</v>
      </c>
      <c r="H145" s="234">
        <f t="shared" si="4"/>
        <v>0</v>
      </c>
      <c r="I145" s="231">
        <f>IF(H145="",0,RANK($H145,H144:H145,0))</f>
        <v>2</v>
      </c>
    </row>
    <row r="146" spans="1:9" ht="16.8" x14ac:dyDescent="0.35">
      <c r="A146" s="224">
        <v>52</v>
      </c>
      <c r="B146" s="224" t="s">
        <v>1006</v>
      </c>
      <c r="C146" s="225" t="s">
        <v>374</v>
      </c>
      <c r="D146" s="225">
        <v>53559</v>
      </c>
      <c r="E146" s="225" t="s">
        <v>1011</v>
      </c>
      <c r="F146" s="53">
        <f>IFERROR(VLOOKUP(D146,'Vta RdV'!$A$3:$B$2000,2,0),0)</f>
        <v>0</v>
      </c>
      <c r="G146" s="53">
        <f>VLOOKUP(D146,Objetivos!$G$5:$H$3000,2,0)</f>
        <v>1885.36564</v>
      </c>
      <c r="H146" s="61">
        <f t="shared" si="4"/>
        <v>0</v>
      </c>
      <c r="I146" s="53">
        <f>IF(H146="",0,RANK($H146,H146:H148,0))</f>
        <v>3</v>
      </c>
    </row>
    <row r="147" spans="1:9" ht="16.8" x14ac:dyDescent="0.35">
      <c r="A147" s="216">
        <v>52</v>
      </c>
      <c r="B147" s="216" t="s">
        <v>1006</v>
      </c>
      <c r="C147" s="217" t="s">
        <v>374</v>
      </c>
      <c r="D147" s="217">
        <v>20294</v>
      </c>
      <c r="E147" s="217" t="s">
        <v>1012</v>
      </c>
      <c r="F147" s="66">
        <f>IFERROR(VLOOKUP(D147,'Vta RdV'!$A$3:$B$2000,2,0),0)</f>
        <v>236.58</v>
      </c>
      <c r="G147" s="66">
        <f>VLOOKUP(D147,Objetivos!$G$5:$H$3000,2,0)</f>
        <v>1604.7802879999999</v>
      </c>
      <c r="H147" s="67">
        <f t="shared" si="4"/>
        <v>0.14742205008938894</v>
      </c>
      <c r="I147" s="66">
        <f>IF(H147="",0,RANK($H147,H146:H148,0))</f>
        <v>1</v>
      </c>
    </row>
    <row r="148" spans="1:9" ht="17.399999999999999" thickBot="1" x14ac:dyDescent="0.4">
      <c r="A148" s="218">
        <v>52</v>
      </c>
      <c r="B148" s="218" t="s">
        <v>1006</v>
      </c>
      <c r="C148" s="219" t="s">
        <v>374</v>
      </c>
      <c r="D148" s="219">
        <v>53550</v>
      </c>
      <c r="E148" s="219" t="s">
        <v>1013</v>
      </c>
      <c r="F148" s="55">
        <f>IFERROR(VLOOKUP(D148,'Vta RdV'!$A$3:$B$2000,2,0),0)</f>
        <v>151.5</v>
      </c>
      <c r="G148" s="55">
        <f>VLOOKUP(D148,Objetivos!$G$5:$H$3000,2,0)</f>
        <v>1083.913448888889</v>
      </c>
      <c r="H148" s="56">
        <f t="shared" si="4"/>
        <v>0.13977130752949088</v>
      </c>
      <c r="I148" s="55">
        <f>IF(H148="",0,RANK($H148,H146:H148,0))</f>
        <v>2</v>
      </c>
    </row>
    <row r="149" spans="1:9" ht="16.8" x14ac:dyDescent="0.35">
      <c r="A149" s="220">
        <v>52</v>
      </c>
      <c r="B149" s="220" t="s">
        <v>1014</v>
      </c>
      <c r="C149" s="221" t="s">
        <v>376</v>
      </c>
      <c r="D149" s="221">
        <v>1642</v>
      </c>
      <c r="E149" s="221" t="s">
        <v>1015</v>
      </c>
      <c r="F149" s="230">
        <f>IFERROR(VLOOKUP(D149,'Vta RdV'!$A$3:$B$2000,2,0),0)</f>
        <v>0</v>
      </c>
      <c r="G149" s="230">
        <f>VLOOKUP(D149,Objetivos!$G$5:$H$3000,2,0)</f>
        <v>3540.169304</v>
      </c>
      <c r="H149" s="233">
        <f t="shared" si="4"/>
        <v>0</v>
      </c>
      <c r="I149" s="230">
        <f>IF(H149="",0,RANK($H149,H149:H150,0))</f>
        <v>1</v>
      </c>
    </row>
    <row r="150" spans="1:9" ht="17.399999999999999" thickBot="1" x14ac:dyDescent="0.4">
      <c r="A150" s="222">
        <v>52</v>
      </c>
      <c r="B150" s="222" t="s">
        <v>1014</v>
      </c>
      <c r="C150" s="223" t="s">
        <v>376</v>
      </c>
      <c r="D150" s="223">
        <v>319</v>
      </c>
      <c r="E150" s="223" t="s">
        <v>1016</v>
      </c>
      <c r="F150" s="231">
        <f>IFERROR(VLOOKUP(D150,'Vta RdV'!$A$3:$B$2000,2,0),0)</f>
        <v>0</v>
      </c>
      <c r="G150" s="231">
        <f>VLOOKUP(D150,Objetivos!$G$5:$H$3000,2,0)</f>
        <v>3288.1709519999999</v>
      </c>
      <c r="H150" s="234">
        <f t="shared" si="4"/>
        <v>0</v>
      </c>
      <c r="I150" s="231">
        <f>IF(H150="",0,RANK($H150,H149:H150,0))</f>
        <v>1</v>
      </c>
    </row>
    <row r="151" spans="1:9" ht="16.8" x14ac:dyDescent="0.35">
      <c r="A151" s="216">
        <v>52</v>
      </c>
      <c r="B151" s="216" t="s">
        <v>1014</v>
      </c>
      <c r="C151" s="217" t="s">
        <v>376</v>
      </c>
      <c r="D151" s="217">
        <v>309</v>
      </c>
      <c r="E151" s="217" t="s">
        <v>1017</v>
      </c>
      <c r="F151" s="66">
        <f>IFERROR(VLOOKUP(D151,'Vta RdV'!$A$3:$B$2000,2,0),0)</f>
        <v>0</v>
      </c>
      <c r="G151" s="66">
        <f>VLOOKUP(D151,Objetivos!$G$5:$H$3000,2,0)</f>
        <v>2770.2523440000004</v>
      </c>
      <c r="H151" s="67">
        <f t="shared" si="4"/>
        <v>0</v>
      </c>
      <c r="I151" s="66">
        <f>IF(H151="",0,RANK($H151,H151:H152,0))</f>
        <v>1</v>
      </c>
    </row>
    <row r="152" spans="1:9" ht="17.399999999999999" thickBot="1" x14ac:dyDescent="0.4">
      <c r="A152" s="218">
        <v>52</v>
      </c>
      <c r="B152" s="218" t="s">
        <v>1014</v>
      </c>
      <c r="C152" s="219" t="s">
        <v>376</v>
      </c>
      <c r="D152" s="219">
        <v>5135</v>
      </c>
      <c r="E152" s="219" t="s">
        <v>1018</v>
      </c>
      <c r="F152" s="55">
        <f>IFERROR(VLOOKUP(D152,'Vta RdV'!$A$3:$B$2000,2,0),0)</f>
        <v>0</v>
      </c>
      <c r="G152" s="55">
        <f>VLOOKUP(D152,Objetivos!$G$5:$H$3000,2,0)</f>
        <v>2593.1565955555557</v>
      </c>
      <c r="H152" s="56">
        <f t="shared" si="4"/>
        <v>0</v>
      </c>
      <c r="I152" s="55">
        <f>IF(H152="",0,RANK($H152,H151:H152,0))</f>
        <v>1</v>
      </c>
    </row>
    <row r="153" spans="1:9" ht="16.8" x14ac:dyDescent="0.35">
      <c r="A153" s="220">
        <v>52</v>
      </c>
      <c r="B153" s="220" t="s">
        <v>1014</v>
      </c>
      <c r="C153" s="221" t="s">
        <v>376</v>
      </c>
      <c r="D153" s="221">
        <v>58388</v>
      </c>
      <c r="E153" s="221" t="s">
        <v>1019</v>
      </c>
      <c r="F153" s="230">
        <f>IFERROR(VLOOKUP(D153,'Vta RdV'!$A$3:$B$2000,2,0),0)</f>
        <v>0</v>
      </c>
      <c r="G153" s="230">
        <f>VLOOKUP(D153,Objetivos!$G$5:$H$3000,2,0)</f>
        <v>2010.32644</v>
      </c>
      <c r="H153" s="233">
        <f t="shared" si="4"/>
        <v>0</v>
      </c>
      <c r="I153" s="230">
        <f>IF(H153="",0,RANK($H153,H153:H154,0))</f>
        <v>1</v>
      </c>
    </row>
    <row r="154" spans="1:9" ht="17.399999999999999" thickBot="1" x14ac:dyDescent="0.4">
      <c r="A154" s="222">
        <v>52</v>
      </c>
      <c r="B154" s="222" t="s">
        <v>1014</v>
      </c>
      <c r="C154" s="223" t="s">
        <v>376</v>
      </c>
      <c r="D154" s="223">
        <v>52286</v>
      </c>
      <c r="E154" s="223" t="s">
        <v>1020</v>
      </c>
      <c r="F154" s="231">
        <f>IFERROR(VLOOKUP(D154,'Vta RdV'!$A$3:$B$2000,2,0),0)</f>
        <v>0</v>
      </c>
      <c r="G154" s="231">
        <f>VLOOKUP(D154,Objetivos!$G$5:$H$3000,2,0)</f>
        <v>1713.0133920000001</v>
      </c>
      <c r="H154" s="234">
        <f t="shared" si="4"/>
        <v>0</v>
      </c>
      <c r="I154" s="231">
        <f>IF(H154="",0,RANK($H154,H153:H154,0))</f>
        <v>1</v>
      </c>
    </row>
    <row r="155" spans="1:9" ht="16.8" x14ac:dyDescent="0.35">
      <c r="A155" s="216">
        <v>52</v>
      </c>
      <c r="B155" s="216" t="s">
        <v>1014</v>
      </c>
      <c r="C155" s="217" t="s">
        <v>376</v>
      </c>
      <c r="D155" s="217">
        <v>14057</v>
      </c>
      <c r="E155" s="217" t="s">
        <v>1021</v>
      </c>
      <c r="F155" s="66">
        <f>IFERROR(VLOOKUP(D155,'Vta RdV'!$A$3:$B$2000,2,0),0)</f>
        <v>0</v>
      </c>
      <c r="G155" s="66">
        <f>VLOOKUP(D155,Objetivos!$G$5:$H$3000,2,0)</f>
        <v>1624.4398160000001</v>
      </c>
      <c r="H155" s="67">
        <f t="shared" si="4"/>
        <v>0</v>
      </c>
      <c r="I155" s="66">
        <f>IF(H155="",0,RANK($H155,H155:H156,0))</f>
        <v>1</v>
      </c>
    </row>
    <row r="156" spans="1:9" ht="17.399999999999999" thickBot="1" x14ac:dyDescent="0.4">
      <c r="A156" s="218">
        <v>52</v>
      </c>
      <c r="B156" s="218" t="s">
        <v>1014</v>
      </c>
      <c r="C156" s="219" t="s">
        <v>376</v>
      </c>
      <c r="D156" s="219">
        <v>50033</v>
      </c>
      <c r="E156" s="219" t="s">
        <v>1022</v>
      </c>
      <c r="F156" s="55">
        <f>IFERROR(VLOOKUP(D156,'Vta RdV'!$A$3:$B$2000,2,0),0)</f>
        <v>0</v>
      </c>
      <c r="G156" s="55">
        <f>VLOOKUP(D156,Objetivos!$G$5:$H$3000,2,0)</f>
        <v>1689.877995789474</v>
      </c>
      <c r="H156" s="56">
        <f t="shared" si="4"/>
        <v>0</v>
      </c>
      <c r="I156" s="55">
        <f>IF(H156="",0,RANK($H156,H155:H156,0))</f>
        <v>1</v>
      </c>
    </row>
    <row r="157" spans="1:9" ht="16.8" x14ac:dyDescent="0.35">
      <c r="A157" s="220">
        <v>52</v>
      </c>
      <c r="B157" s="220" t="s">
        <v>1014</v>
      </c>
      <c r="C157" s="221" t="s">
        <v>376</v>
      </c>
      <c r="D157" s="221">
        <v>316</v>
      </c>
      <c r="E157" s="221" t="s">
        <v>1023</v>
      </c>
      <c r="F157" s="230">
        <f>IFERROR(VLOOKUP(D157,'Vta RdV'!$A$3:$B$2000,2,0),0)</f>
        <v>0</v>
      </c>
      <c r="G157" s="230">
        <f>VLOOKUP(D157,Objetivos!$G$5:$H$3000,2,0)</f>
        <v>1375.1108320000001</v>
      </c>
      <c r="H157" s="233">
        <f t="shared" si="4"/>
        <v>0</v>
      </c>
      <c r="I157" s="230">
        <f>IF(H157="",0,RANK($H157,H157:H158,0))</f>
        <v>1</v>
      </c>
    </row>
    <row r="158" spans="1:9" ht="17.399999999999999" thickBot="1" x14ac:dyDescent="0.4">
      <c r="A158" s="222">
        <v>52</v>
      </c>
      <c r="B158" s="222" t="s">
        <v>1014</v>
      </c>
      <c r="C158" s="223" t="s">
        <v>376</v>
      </c>
      <c r="D158" s="223">
        <v>42463</v>
      </c>
      <c r="E158" s="223" t="s">
        <v>1024</v>
      </c>
      <c r="F158" s="231">
        <f>IFERROR(VLOOKUP(D158,'Vta RdV'!$A$3:$B$2000,2,0),0)</f>
        <v>0</v>
      </c>
      <c r="G158" s="231">
        <f>VLOOKUP(D158,Objetivos!$G$5:$H$3000,2,0)</f>
        <v>1346.2931200000003</v>
      </c>
      <c r="H158" s="234">
        <f t="shared" si="4"/>
        <v>0</v>
      </c>
      <c r="I158" s="231">
        <f>IF(H158="",0,RANK($H158,H157:H158,0))</f>
        <v>1</v>
      </c>
    </row>
    <row r="159" spans="1:9" ht="16.8" x14ac:dyDescent="0.35">
      <c r="A159" s="216">
        <v>52</v>
      </c>
      <c r="B159" s="216" t="s">
        <v>1025</v>
      </c>
      <c r="C159" s="217" t="s">
        <v>755</v>
      </c>
      <c r="D159" s="217">
        <v>30173</v>
      </c>
      <c r="E159" s="217" t="s">
        <v>1026</v>
      </c>
      <c r="F159" s="66">
        <f>IFERROR(VLOOKUP(D159,'Vta RdV'!$A$3:$B$2000,2,0),0)</f>
        <v>485.29999999999995</v>
      </c>
      <c r="G159" s="66">
        <f>VLOOKUP(D159,Objetivos!$G$5:$H$3000,2,0)</f>
        <v>2299.8882560000002</v>
      </c>
      <c r="H159" s="67">
        <f t="shared" si="4"/>
        <v>0.21101025179546806</v>
      </c>
      <c r="I159" s="66">
        <f>IF(H159="",0,RANK($H159,H159:H160,0))</f>
        <v>1</v>
      </c>
    </row>
    <row r="160" spans="1:9" ht="17.399999999999999" thickBot="1" x14ac:dyDescent="0.4">
      <c r="A160" s="218">
        <v>52</v>
      </c>
      <c r="B160" s="218" t="s">
        <v>1025</v>
      </c>
      <c r="C160" s="219" t="s">
        <v>755</v>
      </c>
      <c r="D160" s="219">
        <v>3589</v>
      </c>
      <c r="E160" s="219" t="s">
        <v>1027</v>
      </c>
      <c r="F160" s="55">
        <f>IFERROR(VLOOKUP(D160,'Vta RdV'!$A$3:$B$2000,2,0),0)</f>
        <v>161.69999999999999</v>
      </c>
      <c r="G160" s="55">
        <f>VLOOKUP(D160,Objetivos!$G$5:$H$3000,2,0)</f>
        <v>1927.4294560000003</v>
      </c>
      <c r="H160" s="56">
        <f t="shared" si="4"/>
        <v>8.3894120999674068E-2</v>
      </c>
      <c r="I160" s="55">
        <f>IF(H160="",0,RANK($H160,H159:H160,0))</f>
        <v>2</v>
      </c>
    </row>
    <row r="161" spans="1:9" ht="16.8" x14ac:dyDescent="0.35">
      <c r="A161" s="220">
        <v>52</v>
      </c>
      <c r="B161" s="220" t="s">
        <v>1025</v>
      </c>
      <c r="C161" s="221" t="s">
        <v>755</v>
      </c>
      <c r="D161" s="221">
        <v>7806</v>
      </c>
      <c r="E161" s="221" t="s">
        <v>1028</v>
      </c>
      <c r="F161" s="230">
        <f>IFERROR(VLOOKUP(D161,'Vta RdV'!$A$3:$B$2000,2,0),0)</f>
        <v>0</v>
      </c>
      <c r="G161" s="230">
        <f>VLOOKUP(D161,Objetivos!$G$5:$H$3000,2,0)</f>
        <v>1763.6027920000001</v>
      </c>
      <c r="H161" s="233">
        <f t="shared" si="4"/>
        <v>0</v>
      </c>
      <c r="I161" s="230">
        <f>IF(H161="",0,RANK($H161,H161:H162,0))</f>
        <v>1</v>
      </c>
    </row>
    <row r="162" spans="1:9" ht="17.399999999999999" thickBot="1" x14ac:dyDescent="0.4">
      <c r="A162" s="222">
        <v>52</v>
      </c>
      <c r="B162" s="222" t="s">
        <v>1025</v>
      </c>
      <c r="C162" s="223" t="s">
        <v>755</v>
      </c>
      <c r="D162" s="223">
        <v>58547</v>
      </c>
      <c r="E162" s="223" t="s">
        <v>1029</v>
      </c>
      <c r="F162" s="231">
        <f>IFERROR(VLOOKUP(D162,'Vta RdV'!$A$3:$B$2000,2,0),0)</f>
        <v>0</v>
      </c>
      <c r="G162" s="231">
        <f>VLOOKUP(D162,Objetivos!$G$5:$H$3000,2,0)</f>
        <v>1757.3149519999999</v>
      </c>
      <c r="H162" s="234">
        <f t="shared" si="4"/>
        <v>0</v>
      </c>
      <c r="I162" s="231">
        <f>IF(H162="",0,RANK($H162,H161:H162,0))</f>
        <v>1</v>
      </c>
    </row>
    <row r="163" spans="1:9" ht="16.8" x14ac:dyDescent="0.35">
      <c r="A163" s="216">
        <v>52</v>
      </c>
      <c r="B163" s="216" t="s">
        <v>1025</v>
      </c>
      <c r="C163" s="217" t="s">
        <v>755</v>
      </c>
      <c r="D163" s="217">
        <v>2066</v>
      </c>
      <c r="E163" s="217" t="s">
        <v>1030</v>
      </c>
      <c r="F163" s="66">
        <f>IFERROR(VLOOKUP(D163,'Vta RdV'!$A$3:$B$2000,2,0),0)</f>
        <v>0</v>
      </c>
      <c r="G163" s="66">
        <f>VLOOKUP(D163,Objetivos!$G$5:$H$3000,2,0)</f>
        <v>1722.2256880000002</v>
      </c>
      <c r="H163" s="67">
        <f t="shared" si="4"/>
        <v>0</v>
      </c>
      <c r="I163" s="66">
        <f>IF(H163="",0,RANK($H163,H163:H164,0))</f>
        <v>1</v>
      </c>
    </row>
    <row r="164" spans="1:9" ht="17.399999999999999" thickBot="1" x14ac:dyDescent="0.4">
      <c r="A164" s="218">
        <v>52</v>
      </c>
      <c r="B164" s="218" t="s">
        <v>1025</v>
      </c>
      <c r="C164" s="219" t="s">
        <v>755</v>
      </c>
      <c r="D164" s="219">
        <v>52542</v>
      </c>
      <c r="E164" s="219" t="s">
        <v>1031</v>
      </c>
      <c r="F164" s="55">
        <f>IFERROR(VLOOKUP(D164,'Vta RdV'!$A$3:$B$2000,2,0),0)</f>
        <v>0</v>
      </c>
      <c r="G164" s="55">
        <f>VLOOKUP(D164,Objetivos!$G$5:$H$3000,2,0)</f>
        <v>1618.8381280000003</v>
      </c>
      <c r="H164" s="56">
        <f t="shared" si="4"/>
        <v>0</v>
      </c>
      <c r="I164" s="55">
        <f>IF(H164="",0,RANK($H164,H163:H164,0))</f>
        <v>1</v>
      </c>
    </row>
    <row r="165" spans="1:9" ht="16.8" x14ac:dyDescent="0.35">
      <c r="A165" s="220">
        <v>52</v>
      </c>
      <c r="B165" s="220" t="s">
        <v>1025</v>
      </c>
      <c r="C165" s="221" t="s">
        <v>755</v>
      </c>
      <c r="D165" s="221">
        <v>362</v>
      </c>
      <c r="E165" s="221" t="s">
        <v>1032</v>
      </c>
      <c r="F165" s="230">
        <f>IFERROR(VLOOKUP(D165,'Vta RdV'!$A$3:$B$2000,2,0),0)</f>
        <v>0</v>
      </c>
      <c r="G165" s="230">
        <f>VLOOKUP(D165,Objetivos!$G$5:$H$3000,2,0)</f>
        <v>1658.4367578947367</v>
      </c>
      <c r="H165" s="233">
        <f t="shared" si="4"/>
        <v>0</v>
      </c>
      <c r="I165" s="230">
        <f>IF(H165="",0,RANK($H165,H165:H166,0))</f>
        <v>1</v>
      </c>
    </row>
    <row r="166" spans="1:9" ht="17.399999999999999" thickBot="1" x14ac:dyDescent="0.4">
      <c r="A166" s="222">
        <v>52</v>
      </c>
      <c r="B166" s="222" t="s">
        <v>1025</v>
      </c>
      <c r="C166" s="223" t="s">
        <v>755</v>
      </c>
      <c r="D166" s="223">
        <v>52285</v>
      </c>
      <c r="E166" s="223" t="s">
        <v>1033</v>
      </c>
      <c r="F166" s="231">
        <f>IFERROR(VLOOKUP(D166,'Vta RdV'!$A$3:$B$2000,2,0),0)</f>
        <v>0</v>
      </c>
      <c r="G166" s="231">
        <f>VLOOKUP(D166,Objetivos!$G$5:$H$3000,2,0)</f>
        <v>1628.4530189473685</v>
      </c>
      <c r="H166" s="234">
        <f t="shared" si="4"/>
        <v>0</v>
      </c>
      <c r="I166" s="231">
        <f>IF(H166="",0,RANK($H166,H165:H166,0))</f>
        <v>1</v>
      </c>
    </row>
    <row r="167" spans="1:9" ht="16.8" x14ac:dyDescent="0.35">
      <c r="A167" s="216">
        <v>52</v>
      </c>
      <c r="B167" s="216" t="s">
        <v>1025</v>
      </c>
      <c r="C167" s="217" t="s">
        <v>755</v>
      </c>
      <c r="D167" s="217">
        <v>2766</v>
      </c>
      <c r="E167" s="217" t="s">
        <v>1034</v>
      </c>
      <c r="F167" s="66">
        <f>IFERROR(VLOOKUP(D167,'Vta RdV'!$A$3:$B$2000,2,0),0)</f>
        <v>0</v>
      </c>
      <c r="G167" s="66">
        <f>VLOOKUP(D167,Objetivos!$G$5:$H$3000,2,0)</f>
        <v>1701.4104888888887</v>
      </c>
      <c r="H167" s="67">
        <f t="shared" si="4"/>
        <v>0</v>
      </c>
      <c r="I167" s="66">
        <f>IF(H167="",0,RANK($H167,H167:H168,0))</f>
        <v>1</v>
      </c>
    </row>
    <row r="168" spans="1:9" ht="17.399999999999999" thickBot="1" x14ac:dyDescent="0.4">
      <c r="A168" s="218">
        <v>52</v>
      </c>
      <c r="B168" s="218" t="s">
        <v>1025</v>
      </c>
      <c r="C168" s="219" t="s">
        <v>755</v>
      </c>
      <c r="D168" s="219">
        <v>53067</v>
      </c>
      <c r="E168" s="219" t="s">
        <v>1035</v>
      </c>
      <c r="F168" s="55">
        <f>IFERROR(VLOOKUP(D168,'Vta RdV'!$A$3:$B$2000,2,0),0)</f>
        <v>0</v>
      </c>
      <c r="G168" s="55">
        <f>VLOOKUP(D168,Objetivos!$G$5:$H$3000,2,0)</f>
        <v>1144.4064000000001</v>
      </c>
      <c r="H168" s="56">
        <f t="shared" si="4"/>
        <v>0</v>
      </c>
      <c r="I168" s="55">
        <f>IF(H168="",0,RANK($H168,H167:H168,0))</f>
        <v>1</v>
      </c>
    </row>
    <row r="169" spans="1:9" ht="16.8" x14ac:dyDescent="0.35">
      <c r="A169" s="220">
        <v>52</v>
      </c>
      <c r="B169" s="220" t="s">
        <v>1025</v>
      </c>
      <c r="C169" s="221" t="s">
        <v>755</v>
      </c>
      <c r="D169" s="221">
        <v>9447</v>
      </c>
      <c r="E169" s="221" t="s">
        <v>1036</v>
      </c>
      <c r="F169" s="230">
        <f>IFERROR(VLOOKUP(D169,'Vta RdV'!$A$3:$B$2000,2,0),0)</f>
        <v>41.5</v>
      </c>
      <c r="G169" s="230">
        <f>VLOOKUP(D169,Objetivos!$G$5:$H$3000,2,0)</f>
        <v>1119.8611760000001</v>
      </c>
      <c r="H169" s="233">
        <f t="shared" si="4"/>
        <v>3.7058164788096912E-2</v>
      </c>
      <c r="I169" s="230">
        <f>IF(H169="",0,RANK($H169,H169:H170,0))</f>
        <v>1</v>
      </c>
    </row>
    <row r="170" spans="1:9" ht="17.399999999999999" thickBot="1" x14ac:dyDescent="0.4">
      <c r="A170" s="222">
        <v>52</v>
      </c>
      <c r="B170" s="222" t="s">
        <v>1025</v>
      </c>
      <c r="C170" s="223" t="s">
        <v>755</v>
      </c>
      <c r="D170" s="223">
        <v>53384</v>
      </c>
      <c r="E170" s="223" t="s">
        <v>1037</v>
      </c>
      <c r="F170" s="231">
        <f>IFERROR(VLOOKUP(D170,'Vta RdV'!$A$3:$B$2000,2,0),0)</f>
        <v>0</v>
      </c>
      <c r="G170" s="231">
        <f>VLOOKUP(D170,Objetivos!$G$5:$H$3000,2,0)</f>
        <v>1052.5395679999999</v>
      </c>
      <c r="H170" s="234">
        <f t="shared" si="4"/>
        <v>0</v>
      </c>
      <c r="I170" s="231">
        <f>IF(H170="",0,RANK($H170,H169:H170,0))</f>
        <v>2</v>
      </c>
    </row>
    <row r="171" spans="1:9" ht="16.8" x14ac:dyDescent="0.35">
      <c r="A171" s="216">
        <v>52</v>
      </c>
      <c r="B171" s="216" t="s">
        <v>1025</v>
      </c>
      <c r="C171" s="217" t="s">
        <v>755</v>
      </c>
      <c r="D171" s="217">
        <v>1860</v>
      </c>
      <c r="E171" s="217" t="s">
        <v>1038</v>
      </c>
      <c r="F171" s="66">
        <f>IFERROR(VLOOKUP(D171,'Vta RdV'!$A$3:$B$2000,2,0),0)</f>
        <v>0</v>
      </c>
      <c r="G171" s="66">
        <f>VLOOKUP(D171,Objetivos!$G$5:$H$3000,2,0)</f>
        <v>1006.504896</v>
      </c>
      <c r="H171" s="67">
        <f t="shared" si="4"/>
        <v>0</v>
      </c>
      <c r="I171" s="66">
        <f>IF(H171="",0,RANK($H171,H171:H172,0))</f>
        <v>1</v>
      </c>
    </row>
    <row r="172" spans="1:9" ht="17.399999999999999" thickBot="1" x14ac:dyDescent="0.4">
      <c r="A172" s="218">
        <v>52</v>
      </c>
      <c r="B172" s="218" t="s">
        <v>1025</v>
      </c>
      <c r="C172" s="219" t="s">
        <v>755</v>
      </c>
      <c r="D172" s="219">
        <v>53911</v>
      </c>
      <c r="E172" s="219" t="s">
        <v>1039</v>
      </c>
      <c r="F172" s="55">
        <f>IFERROR(VLOOKUP(D172,'Vta RdV'!$A$3:$B$2000,2,0),0)</f>
        <v>0</v>
      </c>
      <c r="G172" s="55">
        <f>VLOOKUP(D172,Objetivos!$G$5:$H$3000,2,0)</f>
        <v>780.6370720000001</v>
      </c>
      <c r="H172" s="56">
        <f t="shared" si="4"/>
        <v>0</v>
      </c>
      <c r="I172" s="55">
        <f>IF(H172="",0,RANK($H172,H171:H172,0))</f>
        <v>1</v>
      </c>
    </row>
    <row r="173" spans="1:9" ht="16.8" x14ac:dyDescent="0.35">
      <c r="A173" s="220">
        <v>52</v>
      </c>
      <c r="B173" s="220" t="s">
        <v>1040</v>
      </c>
      <c r="C173" s="221" t="s">
        <v>378</v>
      </c>
      <c r="D173" s="221">
        <v>2106</v>
      </c>
      <c r="E173" s="221" t="s">
        <v>1041</v>
      </c>
      <c r="F173" s="230">
        <f>IFERROR(VLOOKUP(D173,'Vta RdV'!$A$3:$B$2000,2,0),0)</f>
        <v>0</v>
      </c>
      <c r="G173" s="230">
        <f>VLOOKUP(D173,Objetivos!$G$5:$H$3000,2,0)</f>
        <v>2795.7539919999999</v>
      </c>
      <c r="H173" s="233">
        <f t="shared" si="4"/>
        <v>0</v>
      </c>
      <c r="I173" s="230">
        <f>IF(H173="",0,RANK($H173,H173:H174,0))</f>
        <v>2</v>
      </c>
    </row>
    <row r="174" spans="1:9" ht="17.399999999999999" thickBot="1" x14ac:dyDescent="0.4">
      <c r="A174" s="222">
        <v>52</v>
      </c>
      <c r="B174" s="222" t="s">
        <v>1040</v>
      </c>
      <c r="C174" s="223" t="s">
        <v>378</v>
      </c>
      <c r="D174" s="223">
        <v>7697</v>
      </c>
      <c r="E174" s="223" t="s">
        <v>1042</v>
      </c>
      <c r="F174" s="231">
        <f>IFERROR(VLOOKUP(D174,'Vta RdV'!$A$3:$B$2000,2,0),0)</f>
        <v>1256.95</v>
      </c>
      <c r="G174" s="231">
        <f>VLOOKUP(D174,Objetivos!$G$5:$H$3000,2,0)</f>
        <v>2603.2648084210527</v>
      </c>
      <c r="H174" s="234">
        <f t="shared" si="4"/>
        <v>0.48283601266149051</v>
      </c>
      <c r="I174" s="231">
        <f>IF(H174="",0,RANK($H174,H173:H174,0))</f>
        <v>1</v>
      </c>
    </row>
    <row r="175" spans="1:9" ht="16.8" x14ac:dyDescent="0.35">
      <c r="A175" s="216">
        <v>52</v>
      </c>
      <c r="B175" s="216" t="s">
        <v>1040</v>
      </c>
      <c r="C175" s="217" t="s">
        <v>378</v>
      </c>
      <c r="D175" s="217">
        <v>52909</v>
      </c>
      <c r="E175" s="217" t="s">
        <v>1043</v>
      </c>
      <c r="F175" s="66">
        <f>IFERROR(VLOOKUP(D175,'Vta RdV'!$A$3:$B$2000,2,0),0)</f>
        <v>77.099999999999994</v>
      </c>
      <c r="G175" s="66">
        <f>VLOOKUP(D175,Objetivos!$G$5:$H$3000,2,0)</f>
        <v>2445.5510640000002</v>
      </c>
      <c r="H175" s="67">
        <f t="shared" si="4"/>
        <v>3.1526636730248206E-2</v>
      </c>
      <c r="I175" s="66">
        <f>IF(H175="",0,RANK($H175,H175:H176,0))</f>
        <v>1</v>
      </c>
    </row>
    <row r="176" spans="1:9" ht="17.399999999999999" thickBot="1" x14ac:dyDescent="0.4">
      <c r="A176" s="218">
        <v>52</v>
      </c>
      <c r="B176" s="218" t="s">
        <v>1040</v>
      </c>
      <c r="C176" s="219" t="s">
        <v>378</v>
      </c>
      <c r="D176" s="219">
        <v>20231</v>
      </c>
      <c r="E176" s="219" t="s">
        <v>1044</v>
      </c>
      <c r="F176" s="55">
        <f>IFERROR(VLOOKUP(D176,'Vta RdV'!$A$3:$B$2000,2,0),0)</f>
        <v>0</v>
      </c>
      <c r="G176" s="55">
        <f>VLOOKUP(D176,Objetivos!$G$5:$H$3000,2,0)</f>
        <v>1907.3044399999999</v>
      </c>
      <c r="H176" s="56">
        <f t="shared" si="4"/>
        <v>0</v>
      </c>
      <c r="I176" s="55">
        <f>IF(H176="",0,RANK($H176,H175:H176,0))</f>
        <v>2</v>
      </c>
    </row>
    <row r="177" spans="1:9" ht="16.8" x14ac:dyDescent="0.35">
      <c r="A177" s="220">
        <v>52</v>
      </c>
      <c r="B177" s="220" t="s">
        <v>1040</v>
      </c>
      <c r="C177" s="221" t="s">
        <v>378</v>
      </c>
      <c r="D177" s="221">
        <v>20278</v>
      </c>
      <c r="E177" s="221" t="s">
        <v>1045</v>
      </c>
      <c r="F177" s="230">
        <f>IFERROR(VLOOKUP(D177,'Vta RdV'!$A$3:$B$2000,2,0),0)</f>
        <v>3.85</v>
      </c>
      <c r="G177" s="230">
        <f>VLOOKUP(D177,Objetivos!$G$5:$H$3000,2,0)</f>
        <v>1741.9675440000001</v>
      </c>
      <c r="H177" s="233">
        <f t="shared" si="4"/>
        <v>2.210144507721092E-3</v>
      </c>
      <c r="I177" s="230">
        <f>IF(H177="",0,RANK($H177,H177:H178,0))</f>
        <v>1</v>
      </c>
    </row>
    <row r="178" spans="1:9" ht="17.399999999999999" thickBot="1" x14ac:dyDescent="0.4">
      <c r="A178" s="222">
        <v>52</v>
      </c>
      <c r="B178" s="222" t="s">
        <v>1040</v>
      </c>
      <c r="C178" s="223" t="s">
        <v>378</v>
      </c>
      <c r="D178" s="223">
        <v>53644</v>
      </c>
      <c r="E178" s="223" t="s">
        <v>1046</v>
      </c>
      <c r="F178" s="231">
        <f>IFERROR(VLOOKUP(D178,'Vta RdV'!$A$3:$B$2000,2,0),0)</f>
        <v>0</v>
      </c>
      <c r="G178" s="231">
        <f>VLOOKUP(D178,Objetivos!$G$5:$H$3000,2,0)</f>
        <v>1558.9680880000001</v>
      </c>
      <c r="H178" s="234">
        <f t="shared" si="4"/>
        <v>0</v>
      </c>
      <c r="I178" s="231">
        <f>IF(H178="",0,RANK($H178,H177:H178,0))</f>
        <v>2</v>
      </c>
    </row>
    <row r="179" spans="1:9" ht="16.8" x14ac:dyDescent="0.35">
      <c r="A179" s="216">
        <v>52</v>
      </c>
      <c r="B179" s="216" t="s">
        <v>1040</v>
      </c>
      <c r="C179" s="217" t="s">
        <v>378</v>
      </c>
      <c r="D179" s="217">
        <v>52750</v>
      </c>
      <c r="E179" s="217" t="s">
        <v>1047</v>
      </c>
      <c r="F179" s="66">
        <f>IFERROR(VLOOKUP(D179,'Vta RdV'!$A$3:$B$2000,2,0),0)</f>
        <v>0</v>
      </c>
      <c r="G179" s="66">
        <f>VLOOKUP(D179,Objetivos!$G$5:$H$3000,2,0)</f>
        <v>1557.663368</v>
      </c>
      <c r="H179" s="67">
        <f t="shared" si="4"/>
        <v>0</v>
      </c>
      <c r="I179" s="66">
        <f>IF(H179="",0,RANK($H179,H179:H180,0))</f>
        <v>1</v>
      </c>
    </row>
    <row r="180" spans="1:9" ht="17.399999999999999" thickBot="1" x14ac:dyDescent="0.4">
      <c r="A180" s="218">
        <v>52</v>
      </c>
      <c r="B180" s="218" t="s">
        <v>1040</v>
      </c>
      <c r="C180" s="219" t="s">
        <v>378</v>
      </c>
      <c r="D180" s="219">
        <v>9572</v>
      </c>
      <c r="E180" s="219" t="s">
        <v>1048</v>
      </c>
      <c r="F180" s="55">
        <f>IFERROR(VLOOKUP(D180,'Vta RdV'!$A$3:$B$2000,2,0),0)</f>
        <v>0</v>
      </c>
      <c r="G180" s="55">
        <f>VLOOKUP(D180,Objetivos!$G$5:$H$3000,2,0)</f>
        <v>1629.9957066666668</v>
      </c>
      <c r="H180" s="56">
        <f t="shared" si="4"/>
        <v>0</v>
      </c>
      <c r="I180" s="55">
        <f>IF(H180="",0,RANK($H180,H179:H180,0))</f>
        <v>1</v>
      </c>
    </row>
    <row r="181" spans="1:9" ht="16.8" x14ac:dyDescent="0.35">
      <c r="A181" s="226">
        <v>52</v>
      </c>
      <c r="B181" s="226" t="s">
        <v>1040</v>
      </c>
      <c r="C181" s="227" t="s">
        <v>378</v>
      </c>
      <c r="D181" s="227">
        <v>53387</v>
      </c>
      <c r="E181" s="227" t="s">
        <v>1049</v>
      </c>
      <c r="F181" s="232">
        <f>IFERROR(VLOOKUP(D181,'Vta RdV'!$A$3:$B$2000,2,0),0)</f>
        <v>0</v>
      </c>
      <c r="G181" s="232">
        <f>VLOOKUP(D181,Objetivos!$G$5:$H$3000,2,0)</f>
        <v>897.59529599999996</v>
      </c>
      <c r="H181" s="235">
        <f t="shared" si="4"/>
        <v>0</v>
      </c>
      <c r="I181" s="232">
        <f>IF(H181="",0,RANK($H181,H181:H183,0))</f>
        <v>2</v>
      </c>
    </row>
    <row r="182" spans="1:9" ht="16.8" x14ac:dyDescent="0.35">
      <c r="A182" s="220">
        <v>52</v>
      </c>
      <c r="B182" s="220" t="s">
        <v>1040</v>
      </c>
      <c r="C182" s="221" t="s">
        <v>378</v>
      </c>
      <c r="D182" s="221">
        <v>53795</v>
      </c>
      <c r="E182" s="221" t="s">
        <v>1050</v>
      </c>
      <c r="F182" s="230">
        <f>IFERROR(VLOOKUP(D182,'Vta RdV'!$A$3:$B$2000,2,0),0)</f>
        <v>0</v>
      </c>
      <c r="G182" s="230">
        <f>VLOOKUP(D182,Objetivos!$G$5:$H$3000,2,0)</f>
        <v>770.39046736842113</v>
      </c>
      <c r="H182" s="233">
        <f t="shared" si="4"/>
        <v>0</v>
      </c>
      <c r="I182" s="230">
        <f>IF(H182="",0,RANK($H182,H181:H183,0))</f>
        <v>2</v>
      </c>
    </row>
    <row r="183" spans="1:9" ht="17.399999999999999" thickBot="1" x14ac:dyDescent="0.4">
      <c r="A183" s="222">
        <v>52</v>
      </c>
      <c r="B183" s="222" t="s">
        <v>1040</v>
      </c>
      <c r="C183" s="223" t="s">
        <v>378</v>
      </c>
      <c r="D183" s="223">
        <v>53929</v>
      </c>
      <c r="E183" s="223" t="s">
        <v>1051</v>
      </c>
      <c r="F183" s="231">
        <f>IFERROR(VLOOKUP(D183,'Vta RdV'!$A$3:$B$2000,2,0),0)</f>
        <v>199</v>
      </c>
      <c r="G183" s="231">
        <f>VLOOKUP(D183,Objetivos!$G$5:$H$3000,2,0)</f>
        <v>575.63191111111121</v>
      </c>
      <c r="H183" s="234">
        <f t="shared" si="4"/>
        <v>0.34570703284305598</v>
      </c>
      <c r="I183" s="231">
        <f>IF(H183="",0,RANK($H183,H181:H183,0))</f>
        <v>1</v>
      </c>
    </row>
    <row r="184" spans="1:9" ht="16.8" x14ac:dyDescent="0.35">
      <c r="A184" s="216">
        <v>52</v>
      </c>
      <c r="B184" s="216" t="s">
        <v>1052</v>
      </c>
      <c r="C184" s="217" t="s">
        <v>379</v>
      </c>
      <c r="D184" s="217">
        <v>2520</v>
      </c>
      <c r="E184" s="217" t="s">
        <v>1053</v>
      </c>
      <c r="F184" s="66">
        <f>IFERROR(VLOOKUP(D184,'Vta RdV'!$A$3:$B$2000,2,0),0)</f>
        <v>0</v>
      </c>
      <c r="G184" s="66">
        <f>VLOOKUP(D184,Objetivos!$G$5:$H$3000,2,0)</f>
        <v>2285.8363120000004</v>
      </c>
      <c r="H184" s="67">
        <f t="shared" si="4"/>
        <v>0</v>
      </c>
      <c r="I184" s="66">
        <f>IF(H184="",0,RANK($H184,H184:H185,0))</f>
        <v>2</v>
      </c>
    </row>
    <row r="185" spans="1:9" ht="17.399999999999999" thickBot="1" x14ac:dyDescent="0.4">
      <c r="A185" s="218">
        <v>52</v>
      </c>
      <c r="B185" s="218" t="s">
        <v>1052</v>
      </c>
      <c r="C185" s="219" t="s">
        <v>379</v>
      </c>
      <c r="D185" s="219">
        <v>52287</v>
      </c>
      <c r="E185" s="219" t="s">
        <v>1054</v>
      </c>
      <c r="F185" s="55">
        <f>IFERROR(VLOOKUP(D185,'Vta RdV'!$A$3:$B$2000,2,0),0)</f>
        <v>58.91</v>
      </c>
      <c r="G185" s="55">
        <f>VLOOKUP(D185,Objetivos!$G$5:$H$3000,2,0)</f>
        <v>2100.9329279999997</v>
      </c>
      <c r="H185" s="56">
        <f t="shared" si="4"/>
        <v>2.8039924176008729E-2</v>
      </c>
      <c r="I185" s="55">
        <f>IF(H185="",0,RANK($H185,H184:H185,0))</f>
        <v>1</v>
      </c>
    </row>
    <row r="186" spans="1:9" ht="16.8" x14ac:dyDescent="0.35">
      <c r="A186" s="220">
        <v>52</v>
      </c>
      <c r="B186" s="220" t="s">
        <v>1052</v>
      </c>
      <c r="C186" s="221" t="s">
        <v>379</v>
      </c>
      <c r="D186" s="221">
        <v>42141</v>
      </c>
      <c r="E186" s="221" t="s">
        <v>1055</v>
      </c>
      <c r="F186" s="230">
        <f>IFERROR(VLOOKUP(D186,'Vta RdV'!$A$3:$B$2000,2,0),0)</f>
        <v>0</v>
      </c>
      <c r="G186" s="230">
        <f>VLOOKUP(D186,Objetivos!$G$5:$H$3000,2,0)</f>
        <v>1894.3173221052632</v>
      </c>
      <c r="H186" s="233">
        <f t="shared" si="4"/>
        <v>0</v>
      </c>
      <c r="I186" s="230">
        <f>IF(H186="",0,RANK($H186,H186:H187,0))</f>
        <v>1</v>
      </c>
    </row>
    <row r="187" spans="1:9" ht="17.399999999999999" thickBot="1" x14ac:dyDescent="0.4">
      <c r="A187" s="222">
        <v>52</v>
      </c>
      <c r="B187" s="222" t="s">
        <v>1052</v>
      </c>
      <c r="C187" s="223" t="s">
        <v>379</v>
      </c>
      <c r="D187" s="223">
        <v>52362</v>
      </c>
      <c r="E187" s="223" t="s">
        <v>1056</v>
      </c>
      <c r="F187" s="231">
        <f>IFERROR(VLOOKUP(D187,'Vta RdV'!$A$3:$B$2000,2,0),0)</f>
        <v>0</v>
      </c>
      <c r="G187" s="231">
        <f>VLOOKUP(D187,Objetivos!$G$5:$H$3000,2,0)</f>
        <v>1761.3394526315788</v>
      </c>
      <c r="H187" s="234">
        <f t="shared" si="4"/>
        <v>0</v>
      </c>
      <c r="I187" s="231">
        <f>IF(H187="",0,RANK($H187,H186:H187,0))</f>
        <v>1</v>
      </c>
    </row>
    <row r="188" spans="1:9" ht="16.8" x14ac:dyDescent="0.35">
      <c r="A188" s="216">
        <v>52</v>
      </c>
      <c r="B188" s="216" t="s">
        <v>1052</v>
      </c>
      <c r="C188" s="217" t="s">
        <v>379</v>
      </c>
      <c r="D188" s="217">
        <v>9530</v>
      </c>
      <c r="E188" s="217" t="s">
        <v>1057</v>
      </c>
      <c r="F188" s="66">
        <f>IFERROR(VLOOKUP(D188,'Vta RdV'!$A$3:$B$2000,2,0),0)</f>
        <v>69.599999999999994</v>
      </c>
      <c r="G188" s="66">
        <f>VLOOKUP(D188,Objetivos!$G$5:$H$3000,2,0)</f>
        <v>1718.6144336842108</v>
      </c>
      <c r="H188" s="67">
        <f t="shared" si="4"/>
        <v>4.0497739711633743E-2</v>
      </c>
      <c r="I188" s="66">
        <f>IF(H188="",0,RANK($H188,H188:H189,0))</f>
        <v>1</v>
      </c>
    </row>
    <row r="189" spans="1:9" ht="17.399999999999999" thickBot="1" x14ac:dyDescent="0.4">
      <c r="A189" s="218">
        <v>52</v>
      </c>
      <c r="B189" s="218" t="s">
        <v>1052</v>
      </c>
      <c r="C189" s="219" t="s">
        <v>379</v>
      </c>
      <c r="D189" s="219">
        <v>42320</v>
      </c>
      <c r="E189" s="219" t="s">
        <v>1058</v>
      </c>
      <c r="F189" s="55">
        <f>IFERROR(VLOOKUP(D189,'Vta RdV'!$A$3:$B$2000,2,0),0)</f>
        <v>0</v>
      </c>
      <c r="G189" s="55">
        <f>VLOOKUP(D189,Objetivos!$G$5:$H$3000,2,0)</f>
        <v>1711.5956378947369</v>
      </c>
      <c r="H189" s="56">
        <f t="shared" si="4"/>
        <v>0</v>
      </c>
      <c r="I189" s="55">
        <f>IF(H189="",0,RANK($H189,H188:H189,0))</f>
        <v>2</v>
      </c>
    </row>
    <row r="190" spans="1:9" ht="16.8" x14ac:dyDescent="0.35">
      <c r="A190" s="220">
        <v>52</v>
      </c>
      <c r="B190" s="220" t="s">
        <v>1052</v>
      </c>
      <c r="C190" s="221" t="s">
        <v>379</v>
      </c>
      <c r="D190" s="221">
        <v>58537</v>
      </c>
      <c r="E190" s="221" t="s">
        <v>1059</v>
      </c>
      <c r="F190" s="230">
        <f>IFERROR(VLOOKUP(D190,'Vta RdV'!$A$3:$B$2000,2,0),0)</f>
        <v>0</v>
      </c>
      <c r="G190" s="230">
        <f>VLOOKUP(D190,Objetivos!$G$5:$H$3000,2,0)</f>
        <v>1607.9559760000002</v>
      </c>
      <c r="H190" s="233">
        <f t="shared" si="4"/>
        <v>0</v>
      </c>
      <c r="I190" s="230">
        <f>IF(H190="",0,RANK($H190,H190:H191,0))</f>
        <v>1</v>
      </c>
    </row>
    <row r="191" spans="1:9" ht="17.399999999999999" thickBot="1" x14ac:dyDescent="0.4">
      <c r="A191" s="222">
        <v>52</v>
      </c>
      <c r="B191" s="222" t="s">
        <v>1052</v>
      </c>
      <c r="C191" s="223" t="s">
        <v>379</v>
      </c>
      <c r="D191" s="223">
        <v>46037</v>
      </c>
      <c r="E191" s="223" t="s">
        <v>1060</v>
      </c>
      <c r="F191" s="231">
        <f>IFERROR(VLOOKUP(D191,'Vta RdV'!$A$3:$B$2000,2,0),0)</f>
        <v>0</v>
      </c>
      <c r="G191" s="231">
        <f>VLOOKUP(D191,Objetivos!$G$5:$H$3000,2,0)</f>
        <v>1509.0214559999999</v>
      </c>
      <c r="H191" s="234">
        <f t="shared" si="4"/>
        <v>0</v>
      </c>
      <c r="I191" s="231">
        <f>IF(H191="",0,RANK($H191,H190:H191,0))</f>
        <v>1</v>
      </c>
    </row>
    <row r="192" spans="1:9" ht="16.8" x14ac:dyDescent="0.35">
      <c r="A192" s="216">
        <v>52</v>
      </c>
      <c r="B192" s="216" t="s">
        <v>1052</v>
      </c>
      <c r="C192" s="217" t="s">
        <v>379</v>
      </c>
      <c r="D192" s="217">
        <v>42381</v>
      </c>
      <c r="E192" s="217" t="s">
        <v>1061</v>
      </c>
      <c r="F192" s="66">
        <f>IFERROR(VLOOKUP(D192,'Vta RdV'!$A$3:$B$2000,2,0),0)</f>
        <v>0</v>
      </c>
      <c r="G192" s="66">
        <f>VLOOKUP(D192,Objetivos!$G$5:$H$3000,2,0)</f>
        <v>1633.4673955555556</v>
      </c>
      <c r="H192" s="67">
        <f t="shared" si="4"/>
        <v>0</v>
      </c>
      <c r="I192" s="66">
        <f>IF(H192="",0,RANK($H192,H192:H193,0))</f>
        <v>1</v>
      </c>
    </row>
    <row r="193" spans="1:9" ht="17.399999999999999" thickBot="1" x14ac:dyDescent="0.4">
      <c r="A193" s="218">
        <v>52</v>
      </c>
      <c r="B193" s="218" t="s">
        <v>1052</v>
      </c>
      <c r="C193" s="219" t="s">
        <v>379</v>
      </c>
      <c r="D193" s="219">
        <v>52661</v>
      </c>
      <c r="E193" s="219" t="s">
        <v>1062</v>
      </c>
      <c r="F193" s="55">
        <f>IFERROR(VLOOKUP(D193,'Vta RdV'!$A$3:$B$2000,2,0),0)</f>
        <v>0</v>
      </c>
      <c r="G193" s="55">
        <f>VLOOKUP(D193,Objetivos!$G$5:$H$3000,2,0)</f>
        <v>1441.643472</v>
      </c>
      <c r="H193" s="56">
        <f t="shared" si="4"/>
        <v>0</v>
      </c>
      <c r="I193" s="55">
        <f>IF(H193="",0,RANK($H193,H192:H193,0))</f>
        <v>1</v>
      </c>
    </row>
    <row r="194" spans="1:9" ht="16.8" x14ac:dyDescent="0.35">
      <c r="A194" s="220">
        <v>52</v>
      </c>
      <c r="B194" s="220" t="s">
        <v>1052</v>
      </c>
      <c r="C194" s="221" t="s">
        <v>379</v>
      </c>
      <c r="D194" s="221">
        <v>52960</v>
      </c>
      <c r="E194" s="221" t="s">
        <v>1063</v>
      </c>
      <c r="F194" s="230">
        <f>IFERROR(VLOOKUP(D194,'Vta RdV'!$A$3:$B$2000,2,0),0)</f>
        <v>0</v>
      </c>
      <c r="G194" s="230">
        <f>VLOOKUP(D194,Objetivos!$G$5:$H$3000,2,0)</f>
        <v>1352.6896088888889</v>
      </c>
      <c r="H194" s="233">
        <f t="shared" si="4"/>
        <v>0</v>
      </c>
      <c r="I194" s="230">
        <f>IF(H194="",0,RANK($H194,H194:H195,0))</f>
        <v>2</v>
      </c>
    </row>
    <row r="195" spans="1:9" ht="17.399999999999999" thickBot="1" x14ac:dyDescent="0.4">
      <c r="A195" s="222">
        <v>52</v>
      </c>
      <c r="B195" s="222" t="s">
        <v>1052</v>
      </c>
      <c r="C195" s="223" t="s">
        <v>379</v>
      </c>
      <c r="D195" s="223">
        <v>53102</v>
      </c>
      <c r="E195" s="223" t="s">
        <v>1064</v>
      </c>
      <c r="F195" s="231">
        <f>IFERROR(VLOOKUP(D195,'Vta RdV'!$A$3:$B$2000,2,0),0)</f>
        <v>198.1</v>
      </c>
      <c r="G195" s="231">
        <f>VLOOKUP(D195,Objetivos!$G$5:$H$3000,2,0)</f>
        <v>1130.911288</v>
      </c>
      <c r="H195" s="234">
        <f t="shared" si="4"/>
        <v>0.17516846997816859</v>
      </c>
      <c r="I195" s="231">
        <f>IF(H195="",0,RANK($H195,H194:H195,0))</f>
        <v>1</v>
      </c>
    </row>
    <row r="196" spans="1:9" ht="16.8" x14ac:dyDescent="0.35">
      <c r="A196" s="216">
        <v>52</v>
      </c>
      <c r="B196" s="216" t="s">
        <v>1052</v>
      </c>
      <c r="C196" s="217" t="s">
        <v>379</v>
      </c>
      <c r="D196" s="217">
        <v>53898</v>
      </c>
      <c r="E196" s="217" t="s">
        <v>1065</v>
      </c>
      <c r="F196" s="66">
        <f>IFERROR(VLOOKUP(D196,'Vta RdV'!$A$3:$B$2000,2,0),0)</f>
        <v>45.04</v>
      </c>
      <c r="G196" s="66">
        <f>VLOOKUP(D196,Objetivos!$G$5:$H$3000,2,0)</f>
        <v>875.51752799999997</v>
      </c>
      <c r="H196" s="67">
        <f t="shared" si="4"/>
        <v>5.1443858700222389E-2</v>
      </c>
      <c r="I196" s="66">
        <f>IF(H196="",0,RANK($H196,H196:H197,0))</f>
        <v>1</v>
      </c>
    </row>
    <row r="197" spans="1:9" ht="17.399999999999999" thickBot="1" x14ac:dyDescent="0.4">
      <c r="A197" s="218">
        <v>52</v>
      </c>
      <c r="B197" s="218" t="s">
        <v>1052</v>
      </c>
      <c r="C197" s="219" t="s">
        <v>379</v>
      </c>
      <c r="D197" s="219">
        <v>52659</v>
      </c>
      <c r="E197" s="219" t="s">
        <v>1066</v>
      </c>
      <c r="F197" s="55">
        <f>IFERROR(VLOOKUP(D197,'Vta RdV'!$A$3:$B$2000,2,0),0)</f>
        <v>0</v>
      </c>
      <c r="G197" s="55">
        <f>VLOOKUP(D197,Objetivos!$G$5:$H$3000,2,0)</f>
        <v>819.07695200000001</v>
      </c>
      <c r="H197" s="56">
        <f t="shared" si="4"/>
        <v>0</v>
      </c>
      <c r="I197" s="55">
        <f>IF(H197="",0,RANK($H197,H196:H197,0))</f>
        <v>2</v>
      </c>
    </row>
    <row r="198" spans="1:9" ht="16.8" x14ac:dyDescent="0.35">
      <c r="A198" s="220">
        <v>52</v>
      </c>
      <c r="B198" s="220" t="s">
        <v>1067</v>
      </c>
      <c r="C198" s="221" t="s">
        <v>380</v>
      </c>
      <c r="D198" s="221">
        <v>6870</v>
      </c>
      <c r="E198" s="221" t="s">
        <v>1068</v>
      </c>
      <c r="F198" s="230">
        <f>IFERROR(VLOOKUP(D198,'Vta RdV'!$A$3:$B$2000,2,0),0)</f>
        <v>1600.06</v>
      </c>
      <c r="G198" s="230">
        <f>VLOOKUP(D198,Objetivos!$G$5:$H$3000,2,0)</f>
        <v>3598.9344355555559</v>
      </c>
      <c r="H198" s="233">
        <f t="shared" ref="H198:H261" si="5">+F198/G198</f>
        <v>0.4445927061610957</v>
      </c>
      <c r="I198" s="230">
        <f>IF(H198="",0,RANK($H198,H198:H199,0))</f>
        <v>1</v>
      </c>
    </row>
    <row r="199" spans="1:9" ht="17.399999999999999" thickBot="1" x14ac:dyDescent="0.4">
      <c r="A199" s="222">
        <v>52</v>
      </c>
      <c r="B199" s="222" t="s">
        <v>1067</v>
      </c>
      <c r="C199" s="223" t="s">
        <v>380</v>
      </c>
      <c r="D199" s="223">
        <v>6758</v>
      </c>
      <c r="E199" s="223" t="s">
        <v>1069</v>
      </c>
      <c r="F199" s="231">
        <f>IFERROR(VLOOKUP(D199,'Vta RdV'!$A$3:$B$2000,2,0),0)</f>
        <v>13.56</v>
      </c>
      <c r="G199" s="231">
        <f>VLOOKUP(D199,Objetivos!$G$5:$H$3000,2,0)</f>
        <v>1716.44976</v>
      </c>
      <c r="H199" s="234">
        <f t="shared" si="5"/>
        <v>7.9000273215104177E-3</v>
      </c>
      <c r="I199" s="231">
        <f>IF(H199="",0,RANK($H199,H198:H199,0))</f>
        <v>2</v>
      </c>
    </row>
    <row r="200" spans="1:9" ht="16.8" x14ac:dyDescent="0.35">
      <c r="A200" s="216">
        <v>52</v>
      </c>
      <c r="B200" s="216" t="s">
        <v>1067</v>
      </c>
      <c r="C200" s="217" t="s">
        <v>380</v>
      </c>
      <c r="D200" s="217">
        <v>2780</v>
      </c>
      <c r="E200" s="217" t="s">
        <v>1070</v>
      </c>
      <c r="F200" s="66">
        <f>IFERROR(VLOOKUP(D200,'Vta RdV'!$A$3:$B$2000,2,0),0)</f>
        <v>0</v>
      </c>
      <c r="G200" s="66">
        <f>VLOOKUP(D200,Objetivos!$G$5:$H$3000,2,0)</f>
        <v>1705.7457759999998</v>
      </c>
      <c r="H200" s="67">
        <f t="shared" si="5"/>
        <v>0</v>
      </c>
      <c r="I200" s="66">
        <f>IF(H200="",0,RANK($H200,H200:H201,0))</f>
        <v>2</v>
      </c>
    </row>
    <row r="201" spans="1:9" ht="17.399999999999999" thickBot="1" x14ac:dyDescent="0.4">
      <c r="A201" s="218">
        <v>52</v>
      </c>
      <c r="B201" s="218" t="s">
        <v>1067</v>
      </c>
      <c r="C201" s="219" t="s">
        <v>380</v>
      </c>
      <c r="D201" s="219">
        <v>42348</v>
      </c>
      <c r="E201" s="219" t="s">
        <v>1071</v>
      </c>
      <c r="F201" s="55">
        <f>IFERROR(VLOOKUP(D201,'Vta RdV'!$A$3:$B$2000,2,0),0)</f>
        <v>550.25</v>
      </c>
      <c r="G201" s="55">
        <f>VLOOKUP(D201,Objetivos!$G$5:$H$3000,2,0)</f>
        <v>1602.8918719999999</v>
      </c>
      <c r="H201" s="56">
        <f t="shared" si="5"/>
        <v>0.34328578840032947</v>
      </c>
      <c r="I201" s="55">
        <f>IF(H201="",0,RANK($H201,H200:H201,0))</f>
        <v>1</v>
      </c>
    </row>
    <row r="202" spans="1:9" ht="16.8" x14ac:dyDescent="0.35">
      <c r="A202" s="220">
        <v>52</v>
      </c>
      <c r="B202" s="220" t="s">
        <v>1067</v>
      </c>
      <c r="C202" s="221" t="s">
        <v>380</v>
      </c>
      <c r="D202" s="221">
        <v>9548</v>
      </c>
      <c r="E202" s="221" t="s">
        <v>1072</v>
      </c>
      <c r="F202" s="230">
        <f>IFERROR(VLOOKUP(D202,'Vta RdV'!$A$3:$B$2000,2,0),0)</f>
        <v>301.7</v>
      </c>
      <c r="G202" s="230">
        <f>VLOOKUP(D202,Objetivos!$G$5:$H$3000,2,0)</f>
        <v>1587.4520084210528</v>
      </c>
      <c r="H202" s="233">
        <f t="shared" si="5"/>
        <v>0.19005298957042716</v>
      </c>
      <c r="I202" s="230">
        <f>IF(H202="",0,RANK($H202,H202:H203,0))</f>
        <v>1</v>
      </c>
    </row>
    <row r="203" spans="1:9" ht="17.399999999999999" thickBot="1" x14ac:dyDescent="0.4">
      <c r="A203" s="222">
        <v>52</v>
      </c>
      <c r="B203" s="222" t="s">
        <v>1067</v>
      </c>
      <c r="C203" s="223" t="s">
        <v>380</v>
      </c>
      <c r="D203" s="223">
        <v>52274</v>
      </c>
      <c r="E203" s="223" t="s">
        <v>1073</v>
      </c>
      <c r="F203" s="231">
        <f>IFERROR(VLOOKUP(D203,'Vta RdV'!$A$3:$B$2000,2,0),0)</f>
        <v>0</v>
      </c>
      <c r="G203" s="231">
        <f>VLOOKUP(D203,Objetivos!$G$5:$H$3000,2,0)</f>
        <v>1173.9303915789474</v>
      </c>
      <c r="H203" s="234">
        <f t="shared" si="5"/>
        <v>0</v>
      </c>
      <c r="I203" s="231">
        <f>IF(H203="",0,RANK($H203,H202:H203,0))</f>
        <v>2</v>
      </c>
    </row>
    <row r="204" spans="1:9" ht="16.8" x14ac:dyDescent="0.35">
      <c r="A204" s="216">
        <v>52</v>
      </c>
      <c r="B204" s="216" t="s">
        <v>1067</v>
      </c>
      <c r="C204" s="217" t="s">
        <v>380</v>
      </c>
      <c r="D204" s="217">
        <v>53243</v>
      </c>
      <c r="E204" s="217" t="s">
        <v>1074</v>
      </c>
      <c r="F204" s="66">
        <f>IFERROR(VLOOKUP(D204,'Vta RdV'!$A$3:$B$2000,2,0),0)</f>
        <v>0</v>
      </c>
      <c r="G204" s="66">
        <f>VLOOKUP(D204,Objetivos!$G$5:$H$3000,2,0)</f>
        <v>1102.70208</v>
      </c>
      <c r="H204" s="67">
        <f t="shared" si="5"/>
        <v>0</v>
      </c>
      <c r="I204" s="66">
        <f>IF(H204="",0,RANK($H204,H204:H205,0))</f>
        <v>1</v>
      </c>
    </row>
    <row r="205" spans="1:9" ht="17.399999999999999" thickBot="1" x14ac:dyDescent="0.4">
      <c r="A205" s="218">
        <v>52</v>
      </c>
      <c r="B205" s="218" t="s">
        <v>1067</v>
      </c>
      <c r="C205" s="219" t="s">
        <v>380</v>
      </c>
      <c r="D205" s="219">
        <v>53760</v>
      </c>
      <c r="E205" s="219" t="s">
        <v>1075</v>
      </c>
      <c r="F205" s="55">
        <f>IFERROR(VLOOKUP(D205,'Vta RdV'!$A$3:$B$2000,2,0),0)</f>
        <v>0</v>
      </c>
      <c r="G205" s="55">
        <f>VLOOKUP(D205,Objetivos!$G$5:$H$3000,2,0)</f>
        <v>1054.25792</v>
      </c>
      <c r="H205" s="56">
        <f t="shared" si="5"/>
        <v>0</v>
      </c>
      <c r="I205" s="55">
        <f>IF(H205="",0,RANK($H205,H204:H205,0))</f>
        <v>1</v>
      </c>
    </row>
    <row r="206" spans="1:9" ht="16.8" x14ac:dyDescent="0.35">
      <c r="A206" s="220">
        <v>52</v>
      </c>
      <c r="B206" s="220" t="s">
        <v>1067</v>
      </c>
      <c r="C206" s="221" t="s">
        <v>380</v>
      </c>
      <c r="D206" s="221">
        <v>53249</v>
      </c>
      <c r="E206" s="221" t="s">
        <v>1076</v>
      </c>
      <c r="F206" s="230">
        <f>IFERROR(VLOOKUP(D206,'Vta RdV'!$A$3:$B$2000,2,0),0)</f>
        <v>0</v>
      </c>
      <c r="G206" s="230">
        <f>VLOOKUP(D206,Objetivos!$G$5:$H$3000,2,0)</f>
        <v>1047.102384</v>
      </c>
      <c r="H206" s="233">
        <f t="shared" si="5"/>
        <v>0</v>
      </c>
      <c r="I206" s="230">
        <f>IF(H206="",0,RANK($H206,H206:H207,0))</f>
        <v>1</v>
      </c>
    </row>
    <row r="207" spans="1:9" ht="17.399999999999999" thickBot="1" x14ac:dyDescent="0.4">
      <c r="A207" s="222">
        <v>52</v>
      </c>
      <c r="B207" s="222" t="s">
        <v>1067</v>
      </c>
      <c r="C207" s="223" t="s">
        <v>380</v>
      </c>
      <c r="D207" s="223">
        <v>53834</v>
      </c>
      <c r="E207" s="223" t="s">
        <v>1077</v>
      </c>
      <c r="F207" s="231">
        <f>IFERROR(VLOOKUP(D207,'Vta RdV'!$A$3:$B$2000,2,0),0)</f>
        <v>0</v>
      </c>
      <c r="G207" s="231">
        <f>VLOOKUP(D207,Objetivos!$G$5:$H$3000,2,0)</f>
        <v>869.95300800000007</v>
      </c>
      <c r="H207" s="234">
        <f t="shared" si="5"/>
        <v>0</v>
      </c>
      <c r="I207" s="231">
        <f>IF(H207="",0,RANK($H207,H206:H207,0))</f>
        <v>1</v>
      </c>
    </row>
    <row r="208" spans="1:9" ht="16.8" x14ac:dyDescent="0.35">
      <c r="A208" s="216">
        <v>52</v>
      </c>
      <c r="B208" s="216" t="s">
        <v>1067</v>
      </c>
      <c r="C208" s="217" t="s">
        <v>380</v>
      </c>
      <c r="D208" s="217">
        <v>53820</v>
      </c>
      <c r="E208" s="217" t="s">
        <v>1078</v>
      </c>
      <c r="F208" s="66">
        <f>IFERROR(VLOOKUP(D208,'Vta RdV'!$A$3:$B$2000,2,0),0)</f>
        <v>0</v>
      </c>
      <c r="G208" s="66">
        <f>VLOOKUP(D208,Objetivos!$G$5:$H$3000,2,0)</f>
        <v>879.72062222222235</v>
      </c>
      <c r="H208" s="67">
        <f t="shared" si="5"/>
        <v>0</v>
      </c>
      <c r="I208" s="66">
        <f>IF(H208="",0,RANK($H208,H208:H209,0))</f>
        <v>1</v>
      </c>
    </row>
    <row r="209" spans="1:9" ht="17.399999999999999" thickBot="1" x14ac:dyDescent="0.4">
      <c r="A209" s="218">
        <v>52</v>
      </c>
      <c r="B209" s="218" t="s">
        <v>1067</v>
      </c>
      <c r="C209" s="219" t="s">
        <v>380</v>
      </c>
      <c r="D209" s="219">
        <v>53812</v>
      </c>
      <c r="E209" s="219" t="s">
        <v>1079</v>
      </c>
      <c r="F209" s="55">
        <f>IFERROR(VLOOKUP(D209,'Vta RdV'!$A$3:$B$2000,2,0),0)</f>
        <v>0</v>
      </c>
      <c r="G209" s="55">
        <f>VLOOKUP(D209,Objetivos!$G$5:$H$3000,2,0)</f>
        <v>604.11642947368421</v>
      </c>
      <c r="H209" s="56">
        <f t="shared" si="5"/>
        <v>0</v>
      </c>
      <c r="I209" s="55">
        <f>IF(H209="",0,RANK($H209,H208:H209,0))</f>
        <v>1</v>
      </c>
    </row>
    <row r="210" spans="1:9" ht="16.8" x14ac:dyDescent="0.35">
      <c r="A210" s="220">
        <v>52</v>
      </c>
      <c r="B210" s="220" t="s">
        <v>1080</v>
      </c>
      <c r="C210" s="221" t="s">
        <v>373</v>
      </c>
      <c r="D210" s="221">
        <v>5559</v>
      </c>
      <c r="E210" s="221" t="s">
        <v>1081</v>
      </c>
      <c r="F210" s="230">
        <f>IFERROR(VLOOKUP(D210,'Vta RdV'!$A$3:$B$2000,2,0),0)</f>
        <v>0</v>
      </c>
      <c r="G210" s="230">
        <f>VLOOKUP(D210,Objetivos!$G$5:$H$3000,2,0)</f>
        <v>2618.2595644444445</v>
      </c>
      <c r="H210" s="233">
        <f t="shared" si="5"/>
        <v>0</v>
      </c>
      <c r="I210" s="230">
        <f>IF(H210="",0,RANK($H210,H210:H211,0))</f>
        <v>1</v>
      </c>
    </row>
    <row r="211" spans="1:9" ht="17.399999999999999" thickBot="1" x14ac:dyDescent="0.4">
      <c r="A211" s="222">
        <v>52</v>
      </c>
      <c r="B211" s="222" t="s">
        <v>1080</v>
      </c>
      <c r="C211" s="223" t="s">
        <v>373</v>
      </c>
      <c r="D211" s="223">
        <v>5850</v>
      </c>
      <c r="E211" s="223" t="s">
        <v>1082</v>
      </c>
      <c r="F211" s="231">
        <f>IFERROR(VLOOKUP(D211,'Vta RdV'!$A$3:$B$2000,2,0),0)</f>
        <v>0</v>
      </c>
      <c r="G211" s="231">
        <f>VLOOKUP(D211,Objetivos!$G$5:$H$3000,2,0)</f>
        <v>2162.2689600000003</v>
      </c>
      <c r="H211" s="234">
        <f t="shared" si="5"/>
        <v>0</v>
      </c>
      <c r="I211" s="231">
        <f>IF(H211="",0,RANK($H211,H210:H211,0))</f>
        <v>1</v>
      </c>
    </row>
    <row r="212" spans="1:9" ht="16.8" x14ac:dyDescent="0.35">
      <c r="A212" s="216">
        <v>52</v>
      </c>
      <c r="B212" s="216" t="s">
        <v>1080</v>
      </c>
      <c r="C212" s="217" t="s">
        <v>373</v>
      </c>
      <c r="D212" s="217">
        <v>4507</v>
      </c>
      <c r="E212" s="217" t="s">
        <v>1083</v>
      </c>
      <c r="F212" s="66">
        <f>IFERROR(VLOOKUP(D212,'Vta RdV'!$A$3:$B$2000,2,0),0)</f>
        <v>0</v>
      </c>
      <c r="G212" s="66">
        <f>VLOOKUP(D212,Objetivos!$G$5:$H$3000,2,0)</f>
        <v>2142.719184</v>
      </c>
      <c r="H212" s="67">
        <f t="shared" si="5"/>
        <v>0</v>
      </c>
      <c r="I212" s="66">
        <f>IF(H212="",0,RANK($H212,H212:H213,0))</f>
        <v>2</v>
      </c>
    </row>
    <row r="213" spans="1:9" ht="17.399999999999999" thickBot="1" x14ac:dyDescent="0.4">
      <c r="A213" s="218">
        <v>52</v>
      </c>
      <c r="B213" s="218" t="s">
        <v>1080</v>
      </c>
      <c r="C213" s="219" t="s">
        <v>373</v>
      </c>
      <c r="D213" s="219">
        <v>58282</v>
      </c>
      <c r="E213" s="219" t="s">
        <v>1084</v>
      </c>
      <c r="F213" s="55">
        <f>IFERROR(VLOOKUP(D213,'Vta RdV'!$A$3:$B$2000,2,0),0)</f>
        <v>3.92</v>
      </c>
      <c r="G213" s="55">
        <f>VLOOKUP(D213,Objetivos!$G$5:$H$3000,2,0)</f>
        <v>2049.6004631578949</v>
      </c>
      <c r="H213" s="56">
        <f t="shared" si="5"/>
        <v>1.9125678738188376E-3</v>
      </c>
      <c r="I213" s="55">
        <f>IF(H213="",0,RANK($H213,H212:H213,0))</f>
        <v>1</v>
      </c>
    </row>
    <row r="214" spans="1:9" ht="16.8" x14ac:dyDescent="0.35">
      <c r="A214" s="220">
        <v>52</v>
      </c>
      <c r="B214" s="220" t="s">
        <v>1080</v>
      </c>
      <c r="C214" s="221" t="s">
        <v>373</v>
      </c>
      <c r="D214" s="221">
        <v>10357</v>
      </c>
      <c r="E214" s="221" t="s">
        <v>1085</v>
      </c>
      <c r="F214" s="230">
        <f>IFERROR(VLOOKUP(D214,'Vta RdV'!$A$3:$B$2000,2,0),0)</f>
        <v>0</v>
      </c>
      <c r="G214" s="230">
        <f>VLOOKUP(D214,Objetivos!$G$5:$H$3000,2,0)</f>
        <v>1681.9466080000002</v>
      </c>
      <c r="H214" s="233">
        <f t="shared" si="5"/>
        <v>0</v>
      </c>
      <c r="I214" s="230">
        <f>IF(H214="",0,RANK($H214,H214:H215,0))</f>
        <v>1</v>
      </c>
    </row>
    <row r="215" spans="1:9" ht="17.399999999999999" thickBot="1" x14ac:dyDescent="0.4">
      <c r="A215" s="222">
        <v>52</v>
      </c>
      <c r="B215" s="222" t="s">
        <v>1080</v>
      </c>
      <c r="C215" s="223" t="s">
        <v>373</v>
      </c>
      <c r="D215" s="223">
        <v>5666</v>
      </c>
      <c r="E215" s="223" t="s">
        <v>1086</v>
      </c>
      <c r="F215" s="231">
        <f>IFERROR(VLOOKUP(D215,'Vta RdV'!$A$3:$B$2000,2,0),0)</f>
        <v>0</v>
      </c>
      <c r="G215" s="231">
        <f>VLOOKUP(D215,Objetivos!$G$5:$H$3000,2,0)</f>
        <v>1758.0025600000001</v>
      </c>
      <c r="H215" s="234">
        <f t="shared" si="5"/>
        <v>0</v>
      </c>
      <c r="I215" s="231">
        <f>IF(H215="",0,RANK($H215,H214:H215,0))</f>
        <v>1</v>
      </c>
    </row>
    <row r="216" spans="1:9" ht="16.8" x14ac:dyDescent="0.35">
      <c r="A216" s="224">
        <v>52</v>
      </c>
      <c r="B216" s="224" t="s">
        <v>1080</v>
      </c>
      <c r="C216" s="225" t="s">
        <v>373</v>
      </c>
      <c r="D216" s="225">
        <v>5433</v>
      </c>
      <c r="E216" s="225" t="s">
        <v>1087</v>
      </c>
      <c r="F216" s="53">
        <f>IFERROR(VLOOKUP(D216,'Vta RdV'!$A$3:$B$2000,2,0),0)</f>
        <v>0</v>
      </c>
      <c r="G216" s="53">
        <f>VLOOKUP(D216,Objetivos!$G$5:$H$3000,2,0)</f>
        <v>1367.058088888889</v>
      </c>
      <c r="H216" s="61">
        <f t="shared" si="5"/>
        <v>0</v>
      </c>
      <c r="I216" s="53">
        <f>IF(H216="",0,RANK($H216,H216:H218,0))</f>
        <v>2</v>
      </c>
    </row>
    <row r="217" spans="1:9" ht="16.8" x14ac:dyDescent="0.35">
      <c r="A217" s="216">
        <v>52</v>
      </c>
      <c r="B217" s="216" t="s">
        <v>1080</v>
      </c>
      <c r="C217" s="217" t="s">
        <v>373</v>
      </c>
      <c r="D217" s="217">
        <v>53588</v>
      </c>
      <c r="E217" s="217" t="s">
        <v>1088</v>
      </c>
      <c r="F217" s="66">
        <f>IFERROR(VLOOKUP(D217,'Vta RdV'!$A$3:$B$2000,2,0),0)</f>
        <v>0</v>
      </c>
      <c r="G217" s="66">
        <f>VLOOKUP(D217,Objetivos!$G$5:$H$3000,2,0)</f>
        <v>1192.2027760000001</v>
      </c>
      <c r="H217" s="67">
        <f t="shared" si="5"/>
        <v>0</v>
      </c>
      <c r="I217" s="66">
        <f>IF(H217="",0,RANK($H217,H216:H218,0))</f>
        <v>2</v>
      </c>
    </row>
    <row r="218" spans="1:9" ht="17.399999999999999" thickBot="1" x14ac:dyDescent="0.4">
      <c r="A218" s="218">
        <v>52</v>
      </c>
      <c r="B218" s="218" t="s">
        <v>1080</v>
      </c>
      <c r="C218" s="219" t="s">
        <v>373</v>
      </c>
      <c r="D218" s="219">
        <v>1248</v>
      </c>
      <c r="E218" s="219" t="s">
        <v>1089</v>
      </c>
      <c r="F218" s="55">
        <f>IFERROR(VLOOKUP(D218,'Vta RdV'!$A$3:$B$2000,2,0),0)</f>
        <v>58.4</v>
      </c>
      <c r="G218" s="55">
        <f>VLOOKUP(D218,Objetivos!$G$5:$H$3000,2,0)</f>
        <v>1110.0705515789475</v>
      </c>
      <c r="H218" s="56">
        <f t="shared" si="5"/>
        <v>5.2609268768487483E-2</v>
      </c>
      <c r="I218" s="55">
        <f>IF(H218="",0,RANK($H218,H216:H218,0))</f>
        <v>1</v>
      </c>
    </row>
    <row r="219" spans="1:9" ht="16.8" x14ac:dyDescent="0.35">
      <c r="A219" s="220">
        <v>52</v>
      </c>
      <c r="B219" s="220" t="s">
        <v>1090</v>
      </c>
      <c r="C219" s="221" t="s">
        <v>375</v>
      </c>
      <c r="D219" s="221">
        <v>58175</v>
      </c>
      <c r="E219" s="221" t="s">
        <v>1091</v>
      </c>
      <c r="F219" s="230">
        <f>IFERROR(VLOOKUP(D219,'Vta RdV'!$A$3:$B$2000,2,0),0)</f>
        <v>0</v>
      </c>
      <c r="G219" s="230">
        <f>VLOOKUP(D219,Objetivos!$G$5:$H$3000,2,0)</f>
        <v>5450.0970080000006</v>
      </c>
      <c r="H219" s="233">
        <f t="shared" si="5"/>
        <v>0</v>
      </c>
      <c r="I219" s="230">
        <f>IF(H219="",0,RANK($H219,H219:H220,0))</f>
        <v>1</v>
      </c>
    </row>
    <row r="220" spans="1:9" ht="17.399999999999999" thickBot="1" x14ac:dyDescent="0.4">
      <c r="A220" s="222">
        <v>52</v>
      </c>
      <c r="B220" s="222" t="s">
        <v>1090</v>
      </c>
      <c r="C220" s="223" t="s">
        <v>375</v>
      </c>
      <c r="D220" s="223">
        <v>53258</v>
      </c>
      <c r="E220" s="223" t="s">
        <v>1092</v>
      </c>
      <c r="F220" s="231">
        <f>IFERROR(VLOOKUP(D220,'Vta RdV'!$A$3:$B$2000,2,0),0)</f>
        <v>0</v>
      </c>
      <c r="G220" s="231">
        <f>VLOOKUP(D220,Objetivos!$G$5:$H$3000,2,0)</f>
        <v>4339.9610400000001</v>
      </c>
      <c r="H220" s="234">
        <f t="shared" si="5"/>
        <v>0</v>
      </c>
      <c r="I220" s="231">
        <f>IF(H220="",0,RANK($H220,H219:H220,0))</f>
        <v>1</v>
      </c>
    </row>
    <row r="221" spans="1:9" ht="16.8" x14ac:dyDescent="0.35">
      <c r="A221" s="216">
        <v>52</v>
      </c>
      <c r="B221" s="216" t="s">
        <v>1090</v>
      </c>
      <c r="C221" s="217" t="s">
        <v>375</v>
      </c>
      <c r="D221" s="217">
        <v>6575</v>
      </c>
      <c r="E221" s="217" t="s">
        <v>1093</v>
      </c>
      <c r="F221" s="66">
        <f>IFERROR(VLOOKUP(D221,'Vta RdV'!$A$3:$B$2000,2,0),0)</f>
        <v>946.4</v>
      </c>
      <c r="G221" s="66">
        <f>VLOOKUP(D221,Objetivos!$G$5:$H$3000,2,0)</f>
        <v>3672.355744</v>
      </c>
      <c r="H221" s="67">
        <f t="shared" si="5"/>
        <v>0.25770923787714611</v>
      </c>
      <c r="I221" s="66">
        <f>IF(H221="",0,RANK($H221,H221:H222,0))</f>
        <v>1</v>
      </c>
    </row>
    <row r="222" spans="1:9" ht="17.399999999999999" thickBot="1" x14ac:dyDescent="0.4">
      <c r="A222" s="218">
        <v>52</v>
      </c>
      <c r="B222" s="218" t="s">
        <v>1090</v>
      </c>
      <c r="C222" s="219" t="s">
        <v>375</v>
      </c>
      <c r="D222" s="219">
        <v>53847</v>
      </c>
      <c r="E222" s="219" t="s">
        <v>1094</v>
      </c>
      <c r="F222" s="55">
        <f>IFERROR(VLOOKUP(D222,'Vta RdV'!$A$3:$B$2000,2,0),0)</f>
        <v>0</v>
      </c>
      <c r="G222" s="55">
        <f>VLOOKUP(D222,Objetivos!$G$5:$H$3000,2,0)</f>
        <v>1796.7446799999998</v>
      </c>
      <c r="H222" s="56">
        <f t="shared" si="5"/>
        <v>0</v>
      </c>
      <c r="I222" s="55">
        <f>IF(H222="",0,RANK($H222,H221:H222,0))</f>
        <v>2</v>
      </c>
    </row>
    <row r="223" spans="1:9" ht="16.8" x14ac:dyDescent="0.35">
      <c r="A223" s="220">
        <v>52</v>
      </c>
      <c r="B223" s="220" t="s">
        <v>1090</v>
      </c>
      <c r="C223" s="221" t="s">
        <v>375</v>
      </c>
      <c r="D223" s="221">
        <v>52038</v>
      </c>
      <c r="E223" s="221" t="s">
        <v>1095</v>
      </c>
      <c r="F223" s="230">
        <f>IFERROR(VLOOKUP(D223,'Vta RdV'!$A$3:$B$2000,2,0),0)</f>
        <v>0</v>
      </c>
      <c r="G223" s="230">
        <f>VLOOKUP(D223,Objetivos!$G$5:$H$3000,2,0)</f>
        <v>1883.141187368421</v>
      </c>
      <c r="H223" s="233">
        <f t="shared" si="5"/>
        <v>0</v>
      </c>
      <c r="I223" s="230">
        <f>IF(H223="",0,RANK($H223,H223:H224,0))</f>
        <v>1</v>
      </c>
    </row>
    <row r="224" spans="1:9" ht="17.399999999999999" thickBot="1" x14ac:dyDescent="0.4">
      <c r="A224" s="222">
        <v>52</v>
      </c>
      <c r="B224" s="222" t="s">
        <v>1090</v>
      </c>
      <c r="C224" s="223" t="s">
        <v>375</v>
      </c>
      <c r="D224" s="223">
        <v>53859</v>
      </c>
      <c r="E224" s="223" t="s">
        <v>1096</v>
      </c>
      <c r="F224" s="231">
        <f>IFERROR(VLOOKUP(D224,'Vta RdV'!$A$3:$B$2000,2,0),0)</f>
        <v>0</v>
      </c>
      <c r="G224" s="231">
        <f>VLOOKUP(D224,Objetivos!$G$5:$H$3000,2,0)</f>
        <v>1485.65004</v>
      </c>
      <c r="H224" s="234">
        <f t="shared" si="5"/>
        <v>0</v>
      </c>
      <c r="I224" s="231">
        <f>IF(H224="",0,RANK($H224,H223:H224,0))</f>
        <v>1</v>
      </c>
    </row>
    <row r="225" spans="1:9" ht="16.8" x14ac:dyDescent="0.35">
      <c r="A225" s="224">
        <v>52</v>
      </c>
      <c r="B225" s="224" t="s">
        <v>1090</v>
      </c>
      <c r="C225" s="225" t="s">
        <v>375</v>
      </c>
      <c r="D225" s="225">
        <v>52836</v>
      </c>
      <c r="E225" s="225" t="s">
        <v>1097</v>
      </c>
      <c r="F225" s="53">
        <f>IFERROR(VLOOKUP(D225,'Vta RdV'!$A$3:$B$2000,2,0),0)</f>
        <v>262.39999999999998</v>
      </c>
      <c r="G225" s="53">
        <f>VLOOKUP(D225,Objetivos!$G$5:$H$3000,2,0)</f>
        <v>1377.043944</v>
      </c>
      <c r="H225" s="61">
        <f t="shared" si="5"/>
        <v>0.1905531055441757</v>
      </c>
      <c r="I225" s="53">
        <f>IF(H225="",0,RANK($H225,H225:H227,0))</f>
        <v>1</v>
      </c>
    </row>
    <row r="226" spans="1:9" ht="16.8" x14ac:dyDescent="0.35">
      <c r="A226" s="216">
        <v>52</v>
      </c>
      <c r="B226" s="216" t="s">
        <v>1090</v>
      </c>
      <c r="C226" s="217" t="s">
        <v>375</v>
      </c>
      <c r="D226" s="217">
        <v>53814</v>
      </c>
      <c r="E226" s="217" t="s">
        <v>1098</v>
      </c>
      <c r="F226" s="66">
        <f>IFERROR(VLOOKUP(D226,'Vta RdV'!$A$3:$B$2000,2,0),0)</f>
        <v>0</v>
      </c>
      <c r="G226" s="66">
        <f>VLOOKUP(D226,Objetivos!$G$5:$H$3000,2,0)</f>
        <v>1393.1412631578951</v>
      </c>
      <c r="H226" s="67">
        <f t="shared" si="5"/>
        <v>0</v>
      </c>
      <c r="I226" s="66">
        <f>IF(H226="",0,RANK($H226,H225:H227,0))</f>
        <v>3</v>
      </c>
    </row>
    <row r="227" spans="1:9" ht="17.399999999999999" thickBot="1" x14ac:dyDescent="0.4">
      <c r="A227" s="218">
        <v>52</v>
      </c>
      <c r="B227" s="218" t="s">
        <v>1090</v>
      </c>
      <c r="C227" s="219" t="s">
        <v>375</v>
      </c>
      <c r="D227" s="219">
        <v>53633</v>
      </c>
      <c r="E227" s="219" t="s">
        <v>1099</v>
      </c>
      <c r="F227" s="55">
        <f>IFERROR(VLOOKUP(D227,'Vta RdV'!$A$3:$B$2000,2,0),0)</f>
        <v>168.14</v>
      </c>
      <c r="G227" s="55">
        <f>VLOOKUP(D227,Objetivos!$G$5:$H$3000,2,0)</f>
        <v>1189.4130189473685</v>
      </c>
      <c r="H227" s="56">
        <f t="shared" si="5"/>
        <v>0.14136384697453877</v>
      </c>
      <c r="I227" s="55">
        <f>IF(H227="",0,RANK($H227,H225:H227,0))</f>
        <v>2</v>
      </c>
    </row>
    <row r="228" spans="1:9" ht="16.8" x14ac:dyDescent="0.35">
      <c r="A228" s="220">
        <v>52</v>
      </c>
      <c r="B228" s="220" t="s">
        <v>1100</v>
      </c>
      <c r="C228" s="221" t="s">
        <v>1101</v>
      </c>
      <c r="D228" s="221">
        <v>3894</v>
      </c>
      <c r="E228" s="221" t="s">
        <v>1102</v>
      </c>
      <c r="F228" s="230">
        <f>IFERROR(VLOOKUP(D228,'Vta RdV'!$A$3:$B$2000,2,0),0)</f>
        <v>580.55000000000007</v>
      </c>
      <c r="G228" s="230">
        <f>VLOOKUP(D228,Objetivos!$G$5:$H$3000,2,0)</f>
        <v>2305.7263280000002</v>
      </c>
      <c r="H228" s="233">
        <f t="shared" si="5"/>
        <v>0.2517861694816021</v>
      </c>
      <c r="I228" s="230">
        <f>IF(H228="",0,RANK($H228,H228:H229,0))</f>
        <v>1</v>
      </c>
    </row>
    <row r="229" spans="1:9" ht="17.399999999999999" thickBot="1" x14ac:dyDescent="0.4">
      <c r="A229" s="222">
        <v>52</v>
      </c>
      <c r="B229" s="222" t="s">
        <v>1100</v>
      </c>
      <c r="C229" s="223" t="s">
        <v>1101</v>
      </c>
      <c r="D229" s="223">
        <v>9116</v>
      </c>
      <c r="E229" s="223" t="s">
        <v>1103</v>
      </c>
      <c r="F229" s="231">
        <f>IFERROR(VLOOKUP(D229,'Vta RdV'!$A$3:$B$2000,2,0),0)</f>
        <v>0</v>
      </c>
      <c r="G229" s="231">
        <f>VLOOKUP(D229,Objetivos!$G$5:$H$3000,2,0)</f>
        <v>1732.30124</v>
      </c>
      <c r="H229" s="234">
        <f t="shared" si="5"/>
        <v>0</v>
      </c>
      <c r="I229" s="231">
        <f>IF(H229="",0,RANK($H229,H228:H229,0))</f>
        <v>2</v>
      </c>
    </row>
    <row r="230" spans="1:9" ht="16.8" x14ac:dyDescent="0.35">
      <c r="A230" s="216">
        <v>52</v>
      </c>
      <c r="B230" s="216" t="s">
        <v>1100</v>
      </c>
      <c r="C230" s="217" t="s">
        <v>1101</v>
      </c>
      <c r="D230" s="217">
        <v>3863</v>
      </c>
      <c r="E230" s="217" t="s">
        <v>1104</v>
      </c>
      <c r="F230" s="66">
        <f>IFERROR(VLOOKUP(D230,'Vta RdV'!$A$3:$B$2000,2,0),0)</f>
        <v>0</v>
      </c>
      <c r="G230" s="66">
        <f>VLOOKUP(D230,Objetivos!$G$5:$H$3000,2,0)</f>
        <v>1662.7647360000001</v>
      </c>
      <c r="H230" s="67">
        <f t="shared" si="5"/>
        <v>0</v>
      </c>
      <c r="I230" s="66">
        <f>IF(H230="",0,RANK($H230,H230:H231,0))</f>
        <v>2</v>
      </c>
    </row>
    <row r="231" spans="1:9" ht="17.399999999999999" thickBot="1" x14ac:dyDescent="0.4">
      <c r="A231" s="218">
        <v>52</v>
      </c>
      <c r="B231" s="218" t="s">
        <v>1100</v>
      </c>
      <c r="C231" s="219" t="s">
        <v>1101</v>
      </c>
      <c r="D231" s="219">
        <v>58037</v>
      </c>
      <c r="E231" s="219" t="s">
        <v>1105</v>
      </c>
      <c r="F231" s="55">
        <f>IFERROR(VLOOKUP(D231,'Vta RdV'!$A$3:$B$2000,2,0),0)</f>
        <v>131.24</v>
      </c>
      <c r="G231" s="55">
        <f>VLOOKUP(D231,Objetivos!$G$5:$H$3000,2,0)</f>
        <v>1639.4724320000003</v>
      </c>
      <c r="H231" s="56">
        <f t="shared" si="5"/>
        <v>8.0050141398168989E-2</v>
      </c>
      <c r="I231" s="55">
        <f>IF(H231="",0,RANK($H231,H230:H231,0))</f>
        <v>1</v>
      </c>
    </row>
    <row r="232" spans="1:9" ht="16.8" x14ac:dyDescent="0.35">
      <c r="A232" s="220">
        <v>52</v>
      </c>
      <c r="B232" s="220" t="s">
        <v>1100</v>
      </c>
      <c r="C232" s="221" t="s">
        <v>1101</v>
      </c>
      <c r="D232" s="221">
        <v>52689</v>
      </c>
      <c r="E232" s="221" t="s">
        <v>1106</v>
      </c>
      <c r="F232" s="230">
        <f>IFERROR(VLOOKUP(D232,'Vta RdV'!$A$3:$B$2000,2,0),0)</f>
        <v>0</v>
      </c>
      <c r="G232" s="230">
        <f>VLOOKUP(D232,Objetivos!$G$5:$H$3000,2,0)</f>
        <v>1599.820856</v>
      </c>
      <c r="H232" s="233">
        <f t="shared" si="5"/>
        <v>0</v>
      </c>
      <c r="I232" s="230">
        <f>IF(H232="",0,RANK($H232,H232:H233,0))</f>
        <v>2</v>
      </c>
    </row>
    <row r="233" spans="1:9" ht="17.399999999999999" thickBot="1" x14ac:dyDescent="0.4">
      <c r="A233" s="222">
        <v>52</v>
      </c>
      <c r="B233" s="222" t="s">
        <v>1100</v>
      </c>
      <c r="C233" s="223" t="s">
        <v>1101</v>
      </c>
      <c r="D233" s="223">
        <v>30365</v>
      </c>
      <c r="E233" s="223" t="s">
        <v>1107</v>
      </c>
      <c r="F233" s="231">
        <f>IFERROR(VLOOKUP(D233,'Vta RdV'!$A$3:$B$2000,2,0),0)</f>
        <v>120.76</v>
      </c>
      <c r="G233" s="231">
        <f>VLOOKUP(D233,Objetivos!$G$5:$H$3000,2,0)</f>
        <v>1457.6176400000002</v>
      </c>
      <c r="H233" s="234">
        <f t="shared" si="5"/>
        <v>8.2847515484239062E-2</v>
      </c>
      <c r="I233" s="231">
        <f>IF(H233="",0,RANK($H233,H232:H233,0))</f>
        <v>1</v>
      </c>
    </row>
    <row r="234" spans="1:9" ht="16.8" x14ac:dyDescent="0.35">
      <c r="A234" s="216">
        <v>52</v>
      </c>
      <c r="B234" s="216" t="s">
        <v>1100</v>
      </c>
      <c r="C234" s="217" t="s">
        <v>1101</v>
      </c>
      <c r="D234" s="217">
        <v>52598</v>
      </c>
      <c r="E234" s="217" t="s">
        <v>1108</v>
      </c>
      <c r="F234" s="66">
        <f>IFERROR(VLOOKUP(D234,'Vta RdV'!$A$3:$B$2000,2,0),0)</f>
        <v>0</v>
      </c>
      <c r="G234" s="66">
        <f>VLOOKUP(D234,Objetivos!$G$5:$H$3000,2,0)</f>
        <v>1530.979132631579</v>
      </c>
      <c r="H234" s="67">
        <f t="shared" si="5"/>
        <v>0</v>
      </c>
      <c r="I234" s="66">
        <f>IF(H234="",0,RANK($H234,H234:H235,0))</f>
        <v>1</v>
      </c>
    </row>
    <row r="235" spans="1:9" ht="17.399999999999999" thickBot="1" x14ac:dyDescent="0.4">
      <c r="A235" s="218">
        <v>52</v>
      </c>
      <c r="B235" s="218" t="s">
        <v>1100</v>
      </c>
      <c r="C235" s="219" t="s">
        <v>1101</v>
      </c>
      <c r="D235" s="219">
        <v>30386</v>
      </c>
      <c r="E235" s="219" t="s">
        <v>1109</v>
      </c>
      <c r="F235" s="55">
        <f>IFERROR(VLOOKUP(D235,'Vta RdV'!$A$3:$B$2000,2,0),0)</f>
        <v>0</v>
      </c>
      <c r="G235" s="55">
        <f>VLOOKUP(D235,Objetivos!$G$5:$H$3000,2,0)</f>
        <v>1514.0861978947369</v>
      </c>
      <c r="H235" s="56">
        <f t="shared" si="5"/>
        <v>0</v>
      </c>
      <c r="I235" s="55">
        <f>IF(H235="",0,RANK($H235,H234:H235,0))</f>
        <v>1</v>
      </c>
    </row>
    <row r="236" spans="1:9" ht="16.8" x14ac:dyDescent="0.35">
      <c r="A236" s="220">
        <v>52</v>
      </c>
      <c r="B236" s="220" t="s">
        <v>1100</v>
      </c>
      <c r="C236" s="221" t="s">
        <v>1101</v>
      </c>
      <c r="D236" s="221">
        <v>53938</v>
      </c>
      <c r="E236" s="221" t="s">
        <v>1110</v>
      </c>
      <c r="F236" s="230">
        <f>IFERROR(VLOOKUP(D236,'Vta RdV'!$A$3:$B$2000,2,0),0)</f>
        <v>18.05</v>
      </c>
      <c r="G236" s="230">
        <f>VLOOKUP(D236,Objetivos!$G$5:$H$3000,2,0)</f>
        <v>1107.66652</v>
      </c>
      <c r="H236" s="233">
        <f t="shared" si="5"/>
        <v>1.6295518257606993E-2</v>
      </c>
      <c r="I236" s="230">
        <f>IF(H236="",0,RANK($H236,H236:H237,0))</f>
        <v>1</v>
      </c>
    </row>
    <row r="237" spans="1:9" ht="17.399999999999999" thickBot="1" x14ac:dyDescent="0.4">
      <c r="A237" s="222">
        <v>52</v>
      </c>
      <c r="B237" s="222" t="s">
        <v>1100</v>
      </c>
      <c r="C237" s="223" t="s">
        <v>1101</v>
      </c>
      <c r="D237" s="223">
        <v>53993</v>
      </c>
      <c r="E237" s="223" t="s">
        <v>1111</v>
      </c>
      <c r="F237" s="231">
        <f>IFERROR(VLOOKUP(D237,'Vta RdV'!$A$3:$B$2000,2,0),0)</f>
        <v>0</v>
      </c>
      <c r="G237" s="231">
        <f>VLOOKUP(D237,Objetivos!$G$5:$H$3000,2,0)</f>
        <v>938.89004631578939</v>
      </c>
      <c r="H237" s="234">
        <f t="shared" si="5"/>
        <v>0</v>
      </c>
      <c r="I237" s="231">
        <f>IF(H237="",0,RANK($H237,H236:H237,0))</f>
        <v>2</v>
      </c>
    </row>
    <row r="238" spans="1:9" ht="16.8" x14ac:dyDescent="0.35">
      <c r="A238" s="216">
        <v>52</v>
      </c>
      <c r="B238" s="216" t="s">
        <v>1100</v>
      </c>
      <c r="C238" s="217" t="s">
        <v>1101</v>
      </c>
      <c r="D238" s="217">
        <v>53972</v>
      </c>
      <c r="E238" s="217" t="s">
        <v>1112</v>
      </c>
      <c r="F238" s="66">
        <f>IFERROR(VLOOKUP(D238,'Vta RdV'!$A$3:$B$2000,2,0),0)</f>
        <v>0</v>
      </c>
      <c r="G238" s="66">
        <f>VLOOKUP(D238,Objetivos!$G$5:$H$3000,2,0)</f>
        <v>871.60426400000006</v>
      </c>
      <c r="H238" s="67">
        <f t="shared" si="5"/>
        <v>0</v>
      </c>
      <c r="I238" s="66">
        <f>IF(H238="",0,RANK($H238,H238:H239,0))</f>
        <v>1</v>
      </c>
    </row>
    <row r="239" spans="1:9" ht="17.399999999999999" thickBot="1" x14ac:dyDescent="0.4">
      <c r="A239" s="218">
        <v>52</v>
      </c>
      <c r="B239" s="218" t="s">
        <v>1100</v>
      </c>
      <c r="C239" s="219" t="s">
        <v>1101</v>
      </c>
      <c r="D239" s="219">
        <v>9089</v>
      </c>
      <c r="E239" s="219" t="s">
        <v>1113</v>
      </c>
      <c r="F239" s="55">
        <f>IFERROR(VLOOKUP(D239,'Vta RdV'!$A$3:$B$2000,2,0),0)</f>
        <v>0</v>
      </c>
      <c r="G239" s="55">
        <f>VLOOKUP(D239,Objetivos!$G$5:$H$3000,2,0)</f>
        <v>993.18959999999993</v>
      </c>
      <c r="H239" s="56">
        <f t="shared" si="5"/>
        <v>0</v>
      </c>
      <c r="I239" s="55">
        <f>IF(H239="",0,RANK($H239,H238:H239,0))</f>
        <v>1</v>
      </c>
    </row>
    <row r="240" spans="1:9" ht="16.8" x14ac:dyDescent="0.35">
      <c r="A240" s="220">
        <v>52</v>
      </c>
      <c r="B240" s="220" t="s">
        <v>1114</v>
      </c>
      <c r="C240" s="221" t="s">
        <v>377</v>
      </c>
      <c r="D240" s="221">
        <v>53227</v>
      </c>
      <c r="E240" s="221" t="s">
        <v>1115</v>
      </c>
      <c r="F240" s="230">
        <f>IFERROR(VLOOKUP(D240,'Vta RdV'!$A$3:$B$2000,2,0),0)</f>
        <v>0</v>
      </c>
      <c r="G240" s="230">
        <f>VLOOKUP(D240,Objetivos!$G$5:$H$3000,2,0)</f>
        <v>1779.8822479999999</v>
      </c>
      <c r="H240" s="233">
        <f t="shared" si="5"/>
        <v>0</v>
      </c>
      <c r="I240" s="230">
        <f>IF(H240="",0,RANK($H240,H240:H241,0))</f>
        <v>1</v>
      </c>
    </row>
    <row r="241" spans="1:9" ht="17.399999999999999" thickBot="1" x14ac:dyDescent="0.4">
      <c r="A241" s="222">
        <v>52</v>
      </c>
      <c r="B241" s="222" t="s">
        <v>1114</v>
      </c>
      <c r="C241" s="223" t="s">
        <v>377</v>
      </c>
      <c r="D241" s="223">
        <v>52268</v>
      </c>
      <c r="E241" s="223" t="s">
        <v>1116</v>
      </c>
      <c r="F241" s="231">
        <f>IFERROR(VLOOKUP(D241,'Vta RdV'!$A$3:$B$2000,2,0),0)</f>
        <v>0</v>
      </c>
      <c r="G241" s="231">
        <f>VLOOKUP(D241,Objetivos!$G$5:$H$3000,2,0)</f>
        <v>1758.0771359999999</v>
      </c>
      <c r="H241" s="234">
        <f t="shared" si="5"/>
        <v>0</v>
      </c>
      <c r="I241" s="231">
        <f>IF(H241="",0,RANK($H241,H240:H241,0))</f>
        <v>1</v>
      </c>
    </row>
    <row r="242" spans="1:9" ht="16.8" x14ac:dyDescent="0.35">
      <c r="A242" s="216">
        <v>52</v>
      </c>
      <c r="B242" s="216" t="s">
        <v>1114</v>
      </c>
      <c r="C242" s="217" t="s">
        <v>377</v>
      </c>
      <c r="D242" s="217">
        <v>53469</v>
      </c>
      <c r="E242" s="217" t="s">
        <v>1117</v>
      </c>
      <c r="F242" s="66">
        <f>IFERROR(VLOOKUP(D242,'Vta RdV'!$A$3:$B$2000,2,0),0)</f>
        <v>0</v>
      </c>
      <c r="G242" s="66">
        <f>VLOOKUP(D242,Objetivos!$G$5:$H$3000,2,0)</f>
        <v>1340.6882880000001</v>
      </c>
      <c r="H242" s="67">
        <f t="shared" si="5"/>
        <v>0</v>
      </c>
      <c r="I242" s="66">
        <f>IF(H242="",0,RANK($H242,H242:H243,0))</f>
        <v>1</v>
      </c>
    </row>
    <row r="243" spans="1:9" ht="17.399999999999999" thickBot="1" x14ac:dyDescent="0.4">
      <c r="A243" s="218">
        <v>52</v>
      </c>
      <c r="B243" s="218" t="s">
        <v>1114</v>
      </c>
      <c r="C243" s="219" t="s">
        <v>377</v>
      </c>
      <c r="D243" s="219">
        <v>52267</v>
      </c>
      <c r="E243" s="219" t="s">
        <v>1118</v>
      </c>
      <c r="F243" s="55">
        <f>IFERROR(VLOOKUP(D243,'Vta RdV'!$A$3:$B$2000,2,0),0)</f>
        <v>0</v>
      </c>
      <c r="G243" s="55">
        <f>VLOOKUP(D243,Objetivos!$G$5:$H$3000,2,0)</f>
        <v>1227.6929520000001</v>
      </c>
      <c r="H243" s="56">
        <f t="shared" si="5"/>
        <v>0</v>
      </c>
      <c r="I243" s="55">
        <f>IF(H243="",0,RANK($H243,H242:H243,0))</f>
        <v>1</v>
      </c>
    </row>
    <row r="244" spans="1:9" ht="16.8" x14ac:dyDescent="0.35">
      <c r="A244" s="226">
        <v>52</v>
      </c>
      <c r="B244" s="226" t="s">
        <v>1114</v>
      </c>
      <c r="C244" s="227" t="s">
        <v>377</v>
      </c>
      <c r="D244" s="227">
        <v>1210</v>
      </c>
      <c r="E244" s="227" t="s">
        <v>1119</v>
      </c>
      <c r="F244" s="232">
        <f>IFERROR(VLOOKUP(D244,'Vta RdV'!$A$3:$B$2000,2,0),0)</f>
        <v>0</v>
      </c>
      <c r="G244" s="232">
        <f>VLOOKUP(D244,Objetivos!$G$5:$H$3000,2,0)</f>
        <v>1288.319587368421</v>
      </c>
      <c r="H244" s="235">
        <f t="shared" si="5"/>
        <v>0</v>
      </c>
      <c r="I244" s="232">
        <f>IF(H244="",0,RANK($H244,H244:H246,0))</f>
        <v>2</v>
      </c>
    </row>
    <row r="245" spans="1:9" ht="16.8" x14ac:dyDescent="0.35">
      <c r="A245" s="220">
        <v>52</v>
      </c>
      <c r="B245" s="220" t="s">
        <v>1114</v>
      </c>
      <c r="C245" s="221" t="s">
        <v>377</v>
      </c>
      <c r="D245" s="221">
        <v>52721</v>
      </c>
      <c r="E245" s="221" t="s">
        <v>1120</v>
      </c>
      <c r="F245" s="230">
        <f>IFERROR(VLOOKUP(D245,'Vta RdV'!$A$3:$B$2000,2,0),0)</f>
        <v>342</v>
      </c>
      <c r="G245" s="230">
        <f>VLOOKUP(D245,Objetivos!$G$5:$H$3000,2,0)</f>
        <v>1214.3899280000003</v>
      </c>
      <c r="H245" s="233">
        <f t="shared" si="5"/>
        <v>0.28162288908575328</v>
      </c>
      <c r="I245" s="230">
        <f>IF(H245="",0,RANK($H245,H244:H246,0))</f>
        <v>1</v>
      </c>
    </row>
    <row r="246" spans="1:9" ht="17.399999999999999" thickBot="1" x14ac:dyDescent="0.4">
      <c r="A246" s="222">
        <v>52</v>
      </c>
      <c r="B246" s="222" t="s">
        <v>1114</v>
      </c>
      <c r="C246" s="223" t="s">
        <v>377</v>
      </c>
      <c r="D246" s="223">
        <v>54036</v>
      </c>
      <c r="E246" s="223" t="s">
        <v>1121</v>
      </c>
      <c r="F246" s="231">
        <f>IFERROR(VLOOKUP(D246,'Vta RdV'!$A$3:$B$2000,2,0),0)</f>
        <v>0</v>
      </c>
      <c r="G246" s="231">
        <f>VLOOKUP(D246,Objetivos!$G$5:$H$3000,2,0)</f>
        <v>670.36384799999996</v>
      </c>
      <c r="H246" s="234">
        <f t="shared" si="5"/>
        <v>0</v>
      </c>
      <c r="I246" s="231">
        <f>IF(H246="",0,RANK($H246,H244:H246,0))</f>
        <v>2</v>
      </c>
    </row>
    <row r="247" spans="1:9" ht="16.8" x14ac:dyDescent="0.35">
      <c r="A247" s="216">
        <v>52</v>
      </c>
      <c r="B247" s="216" t="s">
        <v>1122</v>
      </c>
      <c r="C247" s="217" t="s">
        <v>381</v>
      </c>
      <c r="D247" s="217">
        <v>6795</v>
      </c>
      <c r="E247" s="217" t="s">
        <v>1123</v>
      </c>
      <c r="F247" s="66">
        <f>IFERROR(VLOOKUP(D247,'Vta RdV'!$A$3:$B$2000,2,0),0)</f>
        <v>36</v>
      </c>
      <c r="G247" s="66">
        <f>VLOOKUP(D247,Objetivos!$G$5:$H$3000,2,0)</f>
        <v>2395.0413920000001</v>
      </c>
      <c r="H247" s="67">
        <f t="shared" si="5"/>
        <v>1.5031055463278606E-2</v>
      </c>
      <c r="I247" s="66">
        <f>IF(H247="",0,RANK($H247,H247:H248,0))</f>
        <v>1</v>
      </c>
    </row>
    <row r="248" spans="1:9" ht="17.399999999999999" thickBot="1" x14ac:dyDescent="0.4">
      <c r="A248" s="218">
        <v>52</v>
      </c>
      <c r="B248" s="218" t="s">
        <v>1122</v>
      </c>
      <c r="C248" s="219" t="s">
        <v>381</v>
      </c>
      <c r="D248" s="219">
        <v>6532</v>
      </c>
      <c r="E248" s="219" t="s">
        <v>1124</v>
      </c>
      <c r="F248" s="55">
        <f>IFERROR(VLOOKUP(D248,'Vta RdV'!$A$3:$B$2000,2,0),0)</f>
        <v>0</v>
      </c>
      <c r="G248" s="55">
        <f>VLOOKUP(D248,Objetivos!$G$5:$H$3000,2,0)</f>
        <v>2435.2008000000001</v>
      </c>
      <c r="H248" s="56">
        <f t="shared" si="5"/>
        <v>0</v>
      </c>
      <c r="I248" s="55">
        <f>IF(H248="",0,RANK($H248,H247:H248,0))</f>
        <v>2</v>
      </c>
    </row>
    <row r="249" spans="1:9" ht="16.8" x14ac:dyDescent="0.35">
      <c r="A249" s="220">
        <v>52</v>
      </c>
      <c r="B249" s="220" t="s">
        <v>1122</v>
      </c>
      <c r="C249" s="221" t="s">
        <v>381</v>
      </c>
      <c r="D249" s="221">
        <v>972</v>
      </c>
      <c r="E249" s="221" t="s">
        <v>1125</v>
      </c>
      <c r="F249" s="230">
        <f>IFERROR(VLOOKUP(D249,'Vta RdV'!$A$3:$B$2000,2,0),0)</f>
        <v>0</v>
      </c>
      <c r="G249" s="230">
        <f>VLOOKUP(D249,Objetivos!$G$5:$H$3000,2,0)</f>
        <v>2008.0076160000001</v>
      </c>
      <c r="H249" s="233">
        <f t="shared" si="5"/>
        <v>0</v>
      </c>
      <c r="I249" s="230">
        <f>IF(H249="",0,RANK($H249,H249:H250,0))</f>
        <v>1</v>
      </c>
    </row>
    <row r="250" spans="1:9" ht="17.399999999999999" thickBot="1" x14ac:dyDescent="0.4">
      <c r="A250" s="222">
        <v>52</v>
      </c>
      <c r="B250" s="222" t="s">
        <v>1122</v>
      </c>
      <c r="C250" s="223" t="s">
        <v>381</v>
      </c>
      <c r="D250" s="223">
        <v>40402</v>
      </c>
      <c r="E250" s="223" t="s">
        <v>1126</v>
      </c>
      <c r="F250" s="231">
        <f>IFERROR(VLOOKUP(D250,'Vta RdV'!$A$3:$B$2000,2,0),0)</f>
        <v>0</v>
      </c>
      <c r="G250" s="231">
        <f>VLOOKUP(D250,Objetivos!$G$5:$H$3000,2,0)</f>
        <v>1824.0626442105267</v>
      </c>
      <c r="H250" s="234">
        <f t="shared" si="5"/>
        <v>0</v>
      </c>
      <c r="I250" s="231">
        <f>IF(H250="",0,RANK($H250,H249:H250,0))</f>
        <v>1</v>
      </c>
    </row>
    <row r="251" spans="1:9" ht="16.8" x14ac:dyDescent="0.35">
      <c r="A251" s="216">
        <v>52</v>
      </c>
      <c r="B251" s="216" t="s">
        <v>1122</v>
      </c>
      <c r="C251" s="217" t="s">
        <v>381</v>
      </c>
      <c r="D251" s="217">
        <v>19286</v>
      </c>
      <c r="E251" s="217" t="s">
        <v>1127</v>
      </c>
      <c r="F251" s="66">
        <f>IFERROR(VLOOKUP(D251,'Vta RdV'!$A$3:$B$2000,2,0),0)</f>
        <v>0</v>
      </c>
      <c r="G251" s="66">
        <f>VLOOKUP(D251,Objetivos!$G$5:$H$3000,2,0)</f>
        <v>1712.2329515789472</v>
      </c>
      <c r="H251" s="67">
        <f t="shared" si="5"/>
        <v>0</v>
      </c>
      <c r="I251" s="66">
        <f>IF(H251="",0,RANK($H251,H251:H252,0))</f>
        <v>1</v>
      </c>
    </row>
    <row r="252" spans="1:9" ht="17.399999999999999" thickBot="1" x14ac:dyDescent="0.4">
      <c r="A252" s="218">
        <v>52</v>
      </c>
      <c r="B252" s="218" t="s">
        <v>1122</v>
      </c>
      <c r="C252" s="219" t="s">
        <v>381</v>
      </c>
      <c r="D252" s="219">
        <v>19246</v>
      </c>
      <c r="E252" s="219" t="s">
        <v>1128</v>
      </c>
      <c r="F252" s="55">
        <f>IFERROR(VLOOKUP(D252,'Vta RdV'!$A$3:$B$2000,2,0),0)</f>
        <v>0</v>
      </c>
      <c r="G252" s="55">
        <f>VLOOKUP(D252,Objetivos!$G$5:$H$3000,2,0)</f>
        <v>1674.2980884210529</v>
      </c>
      <c r="H252" s="56">
        <f t="shared" si="5"/>
        <v>0</v>
      </c>
      <c r="I252" s="55">
        <f>IF(H252="",0,RANK($H252,H251:H252,0))</f>
        <v>1</v>
      </c>
    </row>
    <row r="253" spans="1:9" ht="16.8" x14ac:dyDescent="0.35">
      <c r="A253" s="220">
        <v>52</v>
      </c>
      <c r="B253" s="220" t="s">
        <v>1122</v>
      </c>
      <c r="C253" s="221" t="s">
        <v>381</v>
      </c>
      <c r="D253" s="221">
        <v>6752</v>
      </c>
      <c r="E253" s="221" t="s">
        <v>1129</v>
      </c>
      <c r="F253" s="230">
        <f>IFERROR(VLOOKUP(D253,'Vta RdV'!$A$3:$B$2000,2,0),0)</f>
        <v>197.4</v>
      </c>
      <c r="G253" s="230">
        <f>VLOOKUP(D253,Objetivos!$G$5:$H$3000,2,0)</f>
        <v>1585.7586720000002</v>
      </c>
      <c r="H253" s="233">
        <f t="shared" si="5"/>
        <v>0.12448300203903913</v>
      </c>
      <c r="I253" s="230">
        <f>IF(H253="",0,RANK($H253,H253:H254,0))</f>
        <v>2</v>
      </c>
    </row>
    <row r="254" spans="1:9" ht="17.399999999999999" thickBot="1" x14ac:dyDescent="0.4">
      <c r="A254" s="222">
        <v>52</v>
      </c>
      <c r="B254" s="222" t="s">
        <v>1122</v>
      </c>
      <c r="C254" s="223" t="s">
        <v>381</v>
      </c>
      <c r="D254" s="223">
        <v>4617</v>
      </c>
      <c r="E254" s="223" t="s">
        <v>1130</v>
      </c>
      <c r="F254" s="231">
        <f>IFERROR(VLOOKUP(D254,'Vta RdV'!$A$3:$B$2000,2,0),0)</f>
        <v>2940.9</v>
      </c>
      <c r="G254" s="231">
        <f>VLOOKUP(D254,Objetivos!$G$5:$H$3000,2,0)</f>
        <v>1262.4304160000002</v>
      </c>
      <c r="H254" s="234">
        <f t="shared" si="5"/>
        <v>2.3295541383724072</v>
      </c>
      <c r="I254" s="231">
        <f>IF(H254="",0,RANK($H254,H253:H254,0))</f>
        <v>1</v>
      </c>
    </row>
    <row r="255" spans="1:9" ht="16.8" x14ac:dyDescent="0.35">
      <c r="A255" s="224">
        <v>52</v>
      </c>
      <c r="B255" s="224" t="s">
        <v>1122</v>
      </c>
      <c r="C255" s="225" t="s">
        <v>381</v>
      </c>
      <c r="D255" s="225">
        <v>461</v>
      </c>
      <c r="E255" s="225" t="s">
        <v>1131</v>
      </c>
      <c r="F255" s="53">
        <f>IFERROR(VLOOKUP(D255,'Vta RdV'!$A$3:$B$2000,2,0),0)</f>
        <v>0</v>
      </c>
      <c r="G255" s="53">
        <f>VLOOKUP(D255,Objetivos!$G$5:$H$3000,2,0)</f>
        <v>1193.7490320000002</v>
      </c>
      <c r="H255" s="61">
        <f t="shared" si="5"/>
        <v>0</v>
      </c>
      <c r="I255" s="53">
        <f>IF(H255="",0,RANK($H255,H255:H257,0))</f>
        <v>1</v>
      </c>
    </row>
    <row r="256" spans="1:9" ht="16.8" x14ac:dyDescent="0.35">
      <c r="A256" s="216">
        <v>52</v>
      </c>
      <c r="B256" s="216" t="s">
        <v>1122</v>
      </c>
      <c r="C256" s="217" t="s">
        <v>381</v>
      </c>
      <c r="D256" s="217">
        <v>40545</v>
      </c>
      <c r="E256" s="217" t="s">
        <v>1132</v>
      </c>
      <c r="F256" s="66">
        <f>IFERROR(VLOOKUP(D256,'Vta RdV'!$A$3:$B$2000,2,0),0)</f>
        <v>0</v>
      </c>
      <c r="G256" s="66">
        <f>VLOOKUP(D256,Objetivos!$G$5:$H$3000,2,0)</f>
        <v>1062.7649768421054</v>
      </c>
      <c r="H256" s="67">
        <f t="shared" si="5"/>
        <v>0</v>
      </c>
      <c r="I256" s="66">
        <f>IF(H256="",0,RANK($H256,H255:H257,0))</f>
        <v>1</v>
      </c>
    </row>
    <row r="257" spans="1:9" ht="17.399999999999999" thickBot="1" x14ac:dyDescent="0.4">
      <c r="A257" s="218">
        <v>52</v>
      </c>
      <c r="B257" s="218" t="s">
        <v>1122</v>
      </c>
      <c r="C257" s="219" t="s">
        <v>381</v>
      </c>
      <c r="D257" s="219">
        <v>4784</v>
      </c>
      <c r="E257" s="219" t="s">
        <v>1133</v>
      </c>
      <c r="F257" s="55">
        <f>IFERROR(VLOOKUP(D257,'Vta RdV'!$A$3:$B$2000,2,0),0)</f>
        <v>0</v>
      </c>
      <c r="G257" s="55">
        <f>VLOOKUP(D257,Objetivos!$G$5:$H$3000,2,0)</f>
        <v>703.5259759999999</v>
      </c>
      <c r="H257" s="56">
        <f t="shared" si="5"/>
        <v>0</v>
      </c>
      <c r="I257" s="55">
        <f>IF(H257="",0,RANK($H257,H255:H257,0))</f>
        <v>1</v>
      </c>
    </row>
    <row r="258" spans="1:9" ht="16.8" x14ac:dyDescent="0.35">
      <c r="A258" s="220">
        <v>53</v>
      </c>
      <c r="B258" s="220" t="s">
        <v>1134</v>
      </c>
      <c r="C258" s="221" t="s">
        <v>382</v>
      </c>
      <c r="D258" s="221">
        <v>10496</v>
      </c>
      <c r="E258" s="221" t="s">
        <v>1135</v>
      </c>
      <c r="F258" s="230">
        <f>IFERROR(VLOOKUP(D258,'Vta RdV'!$A$3:$B$2000,2,0),0)</f>
        <v>0</v>
      </c>
      <c r="G258" s="230">
        <f>VLOOKUP(D258,Objetivos!$G$5:$H$3000,2,0)</f>
        <v>1692.9529040000002</v>
      </c>
      <c r="H258" s="233">
        <f t="shared" si="5"/>
        <v>0</v>
      </c>
      <c r="I258" s="230">
        <f>IF(H258="",0,RANK($H258,H258:H259,0))</f>
        <v>2</v>
      </c>
    </row>
    <row r="259" spans="1:9" ht="17.399999999999999" thickBot="1" x14ac:dyDescent="0.4">
      <c r="A259" s="222">
        <v>53</v>
      </c>
      <c r="B259" s="222" t="s">
        <v>1134</v>
      </c>
      <c r="C259" s="223" t="s">
        <v>382</v>
      </c>
      <c r="D259" s="223">
        <v>58105</v>
      </c>
      <c r="E259" s="223" t="s">
        <v>1136</v>
      </c>
      <c r="F259" s="231">
        <f>IFERROR(VLOOKUP(D259,'Vta RdV'!$A$3:$B$2000,2,0),0)</f>
        <v>67.2</v>
      </c>
      <c r="G259" s="231">
        <f>VLOOKUP(D259,Objetivos!$G$5:$H$3000,2,0)</f>
        <v>1388.023216</v>
      </c>
      <c r="H259" s="234">
        <f t="shared" si="5"/>
        <v>4.841417580439087E-2</v>
      </c>
      <c r="I259" s="231">
        <f>IF(H259="",0,RANK($H259,H258:H259,0))</f>
        <v>1</v>
      </c>
    </row>
    <row r="260" spans="1:9" ht="16.8" x14ac:dyDescent="0.35">
      <c r="A260" s="216">
        <v>53</v>
      </c>
      <c r="B260" s="216" t="s">
        <v>1134</v>
      </c>
      <c r="C260" s="217" t="s">
        <v>382</v>
      </c>
      <c r="D260" s="217">
        <v>214</v>
      </c>
      <c r="E260" s="217" t="s">
        <v>1137</v>
      </c>
      <c r="F260" s="66">
        <f>IFERROR(VLOOKUP(D260,'Vta RdV'!$A$3:$B$2000,2,0),0)</f>
        <v>0</v>
      </c>
      <c r="G260" s="66">
        <f>VLOOKUP(D260,Objetivos!$G$5:$H$3000,2,0)</f>
        <v>1266.32032</v>
      </c>
      <c r="H260" s="67">
        <f t="shared" si="5"/>
        <v>0</v>
      </c>
      <c r="I260" s="66">
        <f>IF(H260="",0,RANK($H260,H260:H261,0))</f>
        <v>1</v>
      </c>
    </row>
    <row r="261" spans="1:9" ht="17.399999999999999" thickBot="1" x14ac:dyDescent="0.4">
      <c r="A261" s="218">
        <v>53</v>
      </c>
      <c r="B261" s="218" t="s">
        <v>1134</v>
      </c>
      <c r="C261" s="219" t="s">
        <v>382</v>
      </c>
      <c r="D261" s="219">
        <v>10429</v>
      </c>
      <c r="E261" s="219" t="s">
        <v>1138</v>
      </c>
      <c r="F261" s="55">
        <f>IFERROR(VLOOKUP(D261,'Vta RdV'!$A$3:$B$2000,2,0),0)</f>
        <v>0</v>
      </c>
      <c r="G261" s="55">
        <f>VLOOKUP(D261,Objetivos!$G$5:$H$3000,2,0)</f>
        <v>1190.2866240000001</v>
      </c>
      <c r="H261" s="56">
        <f t="shared" si="5"/>
        <v>0</v>
      </c>
      <c r="I261" s="55">
        <f>IF(H261="",0,RANK($H261,H260:H261,0))</f>
        <v>1</v>
      </c>
    </row>
    <row r="262" spans="1:9" ht="16.8" x14ac:dyDescent="0.35">
      <c r="A262" s="220">
        <v>53</v>
      </c>
      <c r="B262" s="220" t="s">
        <v>1134</v>
      </c>
      <c r="C262" s="221" t="s">
        <v>382</v>
      </c>
      <c r="D262" s="221">
        <v>53402</v>
      </c>
      <c r="E262" s="221" t="s">
        <v>1139</v>
      </c>
      <c r="F262" s="230">
        <f>IFERROR(VLOOKUP(D262,'Vta RdV'!$A$3:$B$2000,2,0),0)</f>
        <v>0</v>
      </c>
      <c r="G262" s="230">
        <f>VLOOKUP(D262,Objetivos!$G$5:$H$3000,2,0)</f>
        <v>1060.919472</v>
      </c>
      <c r="H262" s="233">
        <f t="shared" ref="H262:H325" si="6">+F262/G262</f>
        <v>0</v>
      </c>
      <c r="I262" s="230">
        <f>IF(H262="",0,RANK($H262,H262:H263,0))</f>
        <v>1</v>
      </c>
    </row>
    <row r="263" spans="1:9" ht="17.399999999999999" thickBot="1" x14ac:dyDescent="0.4">
      <c r="A263" s="222">
        <v>53</v>
      </c>
      <c r="B263" s="222" t="s">
        <v>1134</v>
      </c>
      <c r="C263" s="223" t="s">
        <v>382</v>
      </c>
      <c r="D263" s="223">
        <v>5871</v>
      </c>
      <c r="E263" s="223" t="s">
        <v>1140</v>
      </c>
      <c r="F263" s="231">
        <f>IFERROR(VLOOKUP(D263,'Vta RdV'!$A$3:$B$2000,2,0),0)</f>
        <v>0</v>
      </c>
      <c r="G263" s="231">
        <f>VLOOKUP(D263,Objetivos!$G$5:$H$3000,2,0)</f>
        <v>1009.2928960000002</v>
      </c>
      <c r="H263" s="234">
        <f t="shared" si="6"/>
        <v>0</v>
      </c>
      <c r="I263" s="231">
        <f>IF(H263="",0,RANK($H263,H262:H263,0))</f>
        <v>1</v>
      </c>
    </row>
    <row r="264" spans="1:9" ht="16.8" x14ac:dyDescent="0.35">
      <c r="A264" s="216">
        <v>53</v>
      </c>
      <c r="B264" s="216" t="s">
        <v>1134</v>
      </c>
      <c r="C264" s="217" t="s">
        <v>382</v>
      </c>
      <c r="D264" s="217">
        <v>53825</v>
      </c>
      <c r="E264" s="217" t="s">
        <v>1141</v>
      </c>
      <c r="F264" s="66">
        <f>IFERROR(VLOOKUP(D264,'Vta RdV'!$A$3:$B$2000,2,0),0)</f>
        <v>0</v>
      </c>
      <c r="G264" s="66">
        <f>VLOOKUP(D264,Objetivos!$G$5:$H$3000,2,0)</f>
        <v>867.16699200000005</v>
      </c>
      <c r="H264" s="67">
        <f t="shared" si="6"/>
        <v>0</v>
      </c>
      <c r="I264" s="66">
        <f>IF(H264="",0,RANK($H264,H264:H265,0))</f>
        <v>1</v>
      </c>
    </row>
    <row r="265" spans="1:9" ht="17.399999999999999" thickBot="1" x14ac:dyDescent="0.4">
      <c r="A265" s="218">
        <v>53</v>
      </c>
      <c r="B265" s="218" t="s">
        <v>1134</v>
      </c>
      <c r="C265" s="219" t="s">
        <v>382</v>
      </c>
      <c r="D265" s="219">
        <v>53723</v>
      </c>
      <c r="E265" s="219" t="s">
        <v>1142</v>
      </c>
      <c r="F265" s="55">
        <f>IFERROR(VLOOKUP(D265,'Vta RdV'!$A$3:$B$2000,2,0),0)</f>
        <v>0</v>
      </c>
      <c r="G265" s="55">
        <f>VLOOKUP(D265,Objetivos!$G$5:$H$3000,2,0)</f>
        <v>865.72971999999993</v>
      </c>
      <c r="H265" s="56">
        <f t="shared" si="6"/>
        <v>0</v>
      </c>
      <c r="I265" s="55">
        <f>IF(H265="",0,RANK($H265,H264:H265,0))</f>
        <v>1</v>
      </c>
    </row>
    <row r="266" spans="1:9" ht="16.8" x14ac:dyDescent="0.35">
      <c r="A266" s="220">
        <v>53</v>
      </c>
      <c r="B266" s="220" t="s">
        <v>1134</v>
      </c>
      <c r="C266" s="221" t="s">
        <v>382</v>
      </c>
      <c r="D266" s="221">
        <v>53269</v>
      </c>
      <c r="E266" s="221" t="s">
        <v>1143</v>
      </c>
      <c r="F266" s="230">
        <f>IFERROR(VLOOKUP(D266,'Vta RdV'!$A$3:$B$2000,2,0),0)</f>
        <v>0</v>
      </c>
      <c r="G266" s="230">
        <f>VLOOKUP(D266,Objetivos!$G$5:$H$3000,2,0)</f>
        <v>1039.3162986666666</v>
      </c>
      <c r="H266" s="233">
        <f t="shared" si="6"/>
        <v>0</v>
      </c>
      <c r="I266" s="230">
        <f>IF(H266="",0,RANK($H266,H266:H267,0))</f>
        <v>1</v>
      </c>
    </row>
    <row r="267" spans="1:9" ht="17.399999999999999" thickBot="1" x14ac:dyDescent="0.4">
      <c r="A267" s="222">
        <v>53</v>
      </c>
      <c r="B267" s="222" t="s">
        <v>1134</v>
      </c>
      <c r="C267" s="223" t="s">
        <v>382</v>
      </c>
      <c r="D267" s="223">
        <v>53805</v>
      </c>
      <c r="E267" s="223" t="s">
        <v>1144</v>
      </c>
      <c r="F267" s="231">
        <f>IFERROR(VLOOKUP(D267,'Vta RdV'!$A$3:$B$2000,2,0),0)</f>
        <v>0</v>
      </c>
      <c r="G267" s="231">
        <f>VLOOKUP(D267,Objetivos!$G$5:$H$3000,2,0)</f>
        <v>640.93328800000006</v>
      </c>
      <c r="H267" s="234">
        <f t="shared" si="6"/>
        <v>0</v>
      </c>
      <c r="I267" s="231">
        <f>IF(H267="",0,RANK($H267,H266:H267,0))</f>
        <v>1</v>
      </c>
    </row>
    <row r="268" spans="1:9" ht="16.8" x14ac:dyDescent="0.35">
      <c r="A268" s="216">
        <v>53</v>
      </c>
      <c r="B268" s="216" t="s">
        <v>1145</v>
      </c>
      <c r="C268" s="217" t="s">
        <v>384</v>
      </c>
      <c r="D268" s="217">
        <v>9588</v>
      </c>
      <c r="E268" s="217" t="s">
        <v>1146</v>
      </c>
      <c r="F268" s="66">
        <f>IFERROR(VLOOKUP(D268,'Vta RdV'!$A$3:$B$2000,2,0),0)</f>
        <v>0</v>
      </c>
      <c r="G268" s="66">
        <f>VLOOKUP(D268,Objetivos!$G$5:$H$3000,2,0)</f>
        <v>2268.3208589473684</v>
      </c>
      <c r="H268" s="67">
        <f t="shared" si="6"/>
        <v>0</v>
      </c>
      <c r="I268" s="66">
        <f>IF(H268="",0,RANK($H268,H268:H269,0))</f>
        <v>2</v>
      </c>
    </row>
    <row r="269" spans="1:9" ht="17.399999999999999" thickBot="1" x14ac:dyDescent="0.4">
      <c r="A269" s="218">
        <v>53</v>
      </c>
      <c r="B269" s="218" t="s">
        <v>1145</v>
      </c>
      <c r="C269" s="219" t="s">
        <v>384</v>
      </c>
      <c r="D269" s="219">
        <v>10685</v>
      </c>
      <c r="E269" s="219" t="s">
        <v>1147</v>
      </c>
      <c r="F269" s="55">
        <f>IFERROR(VLOOKUP(D269,'Vta RdV'!$A$3:$B$2000,2,0),0)</f>
        <v>22.01</v>
      </c>
      <c r="G269" s="55">
        <f>VLOOKUP(D269,Objetivos!$G$5:$H$3000,2,0)</f>
        <v>1810.1117760000002</v>
      </c>
      <c r="H269" s="56">
        <f t="shared" si="6"/>
        <v>1.215947009009459E-2</v>
      </c>
      <c r="I269" s="55">
        <f>IF(H269="",0,RANK($H269,H268:H269,0))</f>
        <v>1</v>
      </c>
    </row>
    <row r="270" spans="1:9" ht="16.8" x14ac:dyDescent="0.35">
      <c r="A270" s="220">
        <v>53</v>
      </c>
      <c r="B270" s="220" t="s">
        <v>1145</v>
      </c>
      <c r="C270" s="221" t="s">
        <v>384</v>
      </c>
      <c r="D270" s="221">
        <v>4980</v>
      </c>
      <c r="E270" s="221" t="s">
        <v>1148</v>
      </c>
      <c r="F270" s="230">
        <f>IFERROR(VLOOKUP(D270,'Vta RdV'!$A$3:$B$2000,2,0),0)</f>
        <v>0</v>
      </c>
      <c r="G270" s="230">
        <f>VLOOKUP(D270,Objetivos!$G$5:$H$3000,2,0)</f>
        <v>1450.28936</v>
      </c>
      <c r="H270" s="233">
        <f t="shared" si="6"/>
        <v>0</v>
      </c>
      <c r="I270" s="230">
        <f>IF(H270="",0,RANK($H270,H270:H271,0))</f>
        <v>2</v>
      </c>
    </row>
    <row r="271" spans="1:9" ht="17.399999999999999" thickBot="1" x14ac:dyDescent="0.4">
      <c r="A271" s="222">
        <v>53</v>
      </c>
      <c r="B271" s="222" t="s">
        <v>1145</v>
      </c>
      <c r="C271" s="223" t="s">
        <v>384</v>
      </c>
      <c r="D271" s="223">
        <v>53451</v>
      </c>
      <c r="E271" s="223" t="s">
        <v>1149</v>
      </c>
      <c r="F271" s="231">
        <f>IFERROR(VLOOKUP(D271,'Vta RdV'!$A$3:$B$2000,2,0),0)</f>
        <v>112.1</v>
      </c>
      <c r="G271" s="231">
        <f>VLOOKUP(D271,Objetivos!$G$5:$H$3000,2,0)</f>
        <v>1262.1262080000001</v>
      </c>
      <c r="H271" s="234">
        <f t="shared" si="6"/>
        <v>8.8818375919502326E-2</v>
      </c>
      <c r="I271" s="231">
        <f>IF(H271="",0,RANK($H271,H270:H271,0))</f>
        <v>1</v>
      </c>
    </row>
    <row r="272" spans="1:9" ht="16.8" x14ac:dyDescent="0.35">
      <c r="A272" s="216">
        <v>53</v>
      </c>
      <c r="B272" s="216" t="s">
        <v>1145</v>
      </c>
      <c r="C272" s="217" t="s">
        <v>384</v>
      </c>
      <c r="D272" s="217">
        <v>1728</v>
      </c>
      <c r="E272" s="217" t="s">
        <v>1150</v>
      </c>
      <c r="F272" s="66">
        <f>IFERROR(VLOOKUP(D272,'Vta RdV'!$A$3:$B$2000,2,0),0)</f>
        <v>0</v>
      </c>
      <c r="G272" s="66">
        <f>VLOOKUP(D272,Objetivos!$G$5:$H$3000,2,0)</f>
        <v>1137.015296</v>
      </c>
      <c r="H272" s="67">
        <f t="shared" si="6"/>
        <v>0</v>
      </c>
      <c r="I272" s="66">
        <f>IF(H272="",0,RANK($H272,H272:H273,0))</f>
        <v>2</v>
      </c>
    </row>
    <row r="273" spans="1:9" ht="17.399999999999999" thickBot="1" x14ac:dyDescent="0.4">
      <c r="A273" s="218">
        <v>53</v>
      </c>
      <c r="B273" s="218" t="s">
        <v>1145</v>
      </c>
      <c r="C273" s="219" t="s">
        <v>384</v>
      </c>
      <c r="D273" s="219">
        <v>53299</v>
      </c>
      <c r="E273" s="219" t="s">
        <v>1151</v>
      </c>
      <c r="F273" s="55">
        <f>IFERROR(VLOOKUP(D273,'Vta RdV'!$A$3:$B$2000,2,0),0)</f>
        <v>169.16</v>
      </c>
      <c r="G273" s="55">
        <f>VLOOKUP(D273,Objetivos!$G$5:$H$3000,2,0)</f>
        <v>1108.3216</v>
      </c>
      <c r="H273" s="56">
        <f t="shared" si="6"/>
        <v>0.15262717969224818</v>
      </c>
      <c r="I273" s="55">
        <f>IF(H273="",0,RANK($H273,H272:H273,0))</f>
        <v>1</v>
      </c>
    </row>
    <row r="274" spans="1:9" ht="16.8" x14ac:dyDescent="0.35">
      <c r="A274" s="220">
        <v>53</v>
      </c>
      <c r="B274" s="220" t="s">
        <v>1145</v>
      </c>
      <c r="C274" s="221" t="s">
        <v>384</v>
      </c>
      <c r="D274" s="221">
        <v>53359</v>
      </c>
      <c r="E274" s="221" t="s">
        <v>1152</v>
      </c>
      <c r="F274" s="230">
        <f>IFERROR(VLOOKUP(D274,'Vta RdV'!$A$3:$B$2000,2,0),0)</f>
        <v>0</v>
      </c>
      <c r="G274" s="230">
        <f>VLOOKUP(D274,Objetivos!$G$5:$H$3000,2,0)</f>
        <v>1093.3762800000002</v>
      </c>
      <c r="H274" s="233">
        <f t="shared" si="6"/>
        <v>0</v>
      </c>
      <c r="I274" s="230">
        <f>IF(H274="",0,RANK($H274,H274:H275,0))</f>
        <v>1</v>
      </c>
    </row>
    <row r="275" spans="1:9" ht="17.399999999999999" thickBot="1" x14ac:dyDescent="0.4">
      <c r="A275" s="222">
        <v>53</v>
      </c>
      <c r="B275" s="222" t="s">
        <v>1145</v>
      </c>
      <c r="C275" s="223" t="s">
        <v>384</v>
      </c>
      <c r="D275" s="223">
        <v>53722</v>
      </c>
      <c r="E275" s="223" t="s">
        <v>1153</v>
      </c>
      <c r="F275" s="231">
        <f>IFERROR(VLOOKUP(D275,'Vta RdV'!$A$3:$B$2000,2,0),0)</f>
        <v>0</v>
      </c>
      <c r="G275" s="231">
        <f>VLOOKUP(D275,Objetivos!$G$5:$H$3000,2,0)</f>
        <v>1068.8745919999999</v>
      </c>
      <c r="H275" s="234">
        <f t="shared" si="6"/>
        <v>0</v>
      </c>
      <c r="I275" s="231">
        <f>IF(H275="",0,RANK($H275,H274:H275,0))</f>
        <v>1</v>
      </c>
    </row>
    <row r="276" spans="1:9" ht="16.8" x14ac:dyDescent="0.35">
      <c r="A276" s="216">
        <v>53</v>
      </c>
      <c r="B276" s="216" t="s">
        <v>1145</v>
      </c>
      <c r="C276" s="217" t="s">
        <v>384</v>
      </c>
      <c r="D276" s="217">
        <v>53101</v>
      </c>
      <c r="E276" s="217" t="s">
        <v>1154</v>
      </c>
      <c r="F276" s="66">
        <f>IFERROR(VLOOKUP(D276,'Vta RdV'!$A$3:$B$2000,2,0),0)</f>
        <v>0</v>
      </c>
      <c r="G276" s="66">
        <f>VLOOKUP(D276,Objetivos!$G$5:$H$3000,2,0)</f>
        <v>1027.7102320000001</v>
      </c>
      <c r="H276" s="67">
        <f t="shared" si="6"/>
        <v>0</v>
      </c>
      <c r="I276" s="66">
        <f>IF(H276="",0,RANK($H276,H276:H277,0))</f>
        <v>2</v>
      </c>
    </row>
    <row r="277" spans="1:9" ht="17.399999999999999" thickBot="1" x14ac:dyDescent="0.4">
      <c r="A277" s="218">
        <v>53</v>
      </c>
      <c r="B277" s="218" t="s">
        <v>1145</v>
      </c>
      <c r="C277" s="219" t="s">
        <v>384</v>
      </c>
      <c r="D277" s="219">
        <v>53622</v>
      </c>
      <c r="E277" s="219" t="s">
        <v>1155</v>
      </c>
      <c r="F277" s="55">
        <f>IFERROR(VLOOKUP(D277,'Vta RdV'!$A$3:$B$2000,2,0),0)</f>
        <v>642.08000000000004</v>
      </c>
      <c r="G277" s="55">
        <f>VLOOKUP(D277,Objetivos!$G$5:$H$3000,2,0)</f>
        <v>918.44295199999999</v>
      </c>
      <c r="H277" s="56">
        <f t="shared" si="6"/>
        <v>0.69909622432379448</v>
      </c>
      <c r="I277" s="55">
        <f>IF(H277="",0,RANK($H277,H276:H277,0))</f>
        <v>1</v>
      </c>
    </row>
    <row r="278" spans="1:9" ht="16.8" x14ac:dyDescent="0.35">
      <c r="A278" s="220">
        <v>53</v>
      </c>
      <c r="B278" s="220" t="s">
        <v>1145</v>
      </c>
      <c r="C278" s="221" t="s">
        <v>384</v>
      </c>
      <c r="D278" s="221">
        <v>53853</v>
      </c>
      <c r="E278" s="221" t="s">
        <v>1156</v>
      </c>
      <c r="F278" s="230">
        <f>IFERROR(VLOOKUP(D278,'Vta RdV'!$A$3:$B$2000,2,0),0)</f>
        <v>19.95</v>
      </c>
      <c r="G278" s="230">
        <f>VLOOKUP(D278,Objetivos!$G$5:$H$3000,2,0)</f>
        <v>908.14960000000019</v>
      </c>
      <c r="H278" s="233">
        <f t="shared" si="6"/>
        <v>2.1967746283211482E-2</v>
      </c>
      <c r="I278" s="230">
        <f>IF(H278="",0,RANK($H278,H278:H279,0))</f>
        <v>1</v>
      </c>
    </row>
    <row r="279" spans="1:9" ht="17.399999999999999" thickBot="1" x14ac:dyDescent="0.4">
      <c r="A279" s="222">
        <v>53</v>
      </c>
      <c r="B279" s="222" t="s">
        <v>1145</v>
      </c>
      <c r="C279" s="223" t="s">
        <v>384</v>
      </c>
      <c r="D279" s="223">
        <v>53932</v>
      </c>
      <c r="E279" s="223" t="s">
        <v>1157</v>
      </c>
      <c r="F279" s="231">
        <f>IFERROR(VLOOKUP(D279,'Vta RdV'!$A$3:$B$2000,2,0),0)</f>
        <v>0</v>
      </c>
      <c r="G279" s="231">
        <f>VLOOKUP(D279,Objetivos!$G$5:$H$3000,2,0)</f>
        <v>889.95287200000007</v>
      </c>
      <c r="H279" s="234">
        <f t="shared" si="6"/>
        <v>0</v>
      </c>
      <c r="I279" s="231">
        <f>IF(H279="",0,RANK($H279,H278:H279,0))</f>
        <v>2</v>
      </c>
    </row>
    <row r="280" spans="1:9" ht="16.8" x14ac:dyDescent="0.35">
      <c r="A280" s="216">
        <v>53</v>
      </c>
      <c r="B280" s="216" t="s">
        <v>1145</v>
      </c>
      <c r="C280" s="217" t="s">
        <v>384</v>
      </c>
      <c r="D280" s="217">
        <v>52833</v>
      </c>
      <c r="E280" s="217" t="s">
        <v>1158</v>
      </c>
      <c r="F280" s="66">
        <f>IFERROR(VLOOKUP(D280,'Vta RdV'!$A$3:$B$2000,2,0),0)</f>
        <v>34.299999999999997</v>
      </c>
      <c r="G280" s="66">
        <f>VLOOKUP(D280,Objetivos!$G$5:$H$3000,2,0)</f>
        <v>802.32793600000014</v>
      </c>
      <c r="H280" s="67">
        <f t="shared" si="6"/>
        <v>4.275059917644447E-2</v>
      </c>
      <c r="I280" s="66">
        <f>IF(H280="",0,RANK($H280,H280:H281,0))</f>
        <v>1</v>
      </c>
    </row>
    <row r="281" spans="1:9" ht="17.399999999999999" thickBot="1" x14ac:dyDescent="0.4">
      <c r="A281" s="218">
        <v>53</v>
      </c>
      <c r="B281" s="218" t="s">
        <v>1145</v>
      </c>
      <c r="C281" s="219" t="s">
        <v>384</v>
      </c>
      <c r="D281" s="219">
        <v>54016</v>
      </c>
      <c r="E281" s="219" t="s">
        <v>1159</v>
      </c>
      <c r="F281" s="55">
        <f>IFERROR(VLOOKUP(D281,'Vta RdV'!$A$3:$B$2000,2,0),0)</f>
        <v>0</v>
      </c>
      <c r="G281" s="55">
        <f>VLOOKUP(D281,Objetivos!$G$5:$H$3000,2,0)</f>
        <v>684.64113600000007</v>
      </c>
      <c r="H281" s="56">
        <f t="shared" si="6"/>
        <v>0</v>
      </c>
      <c r="I281" s="55">
        <f>IF(H281="",0,RANK($H281,H280:H281,0))</f>
        <v>2</v>
      </c>
    </row>
    <row r="282" spans="1:9" ht="16.8" x14ac:dyDescent="0.35">
      <c r="A282" s="220">
        <v>53</v>
      </c>
      <c r="B282" s="220" t="s">
        <v>1160</v>
      </c>
      <c r="C282" s="221" t="s">
        <v>386</v>
      </c>
      <c r="D282" s="221">
        <v>1725</v>
      </c>
      <c r="E282" s="221" t="s">
        <v>1161</v>
      </c>
      <c r="F282" s="230">
        <f>IFERROR(VLOOKUP(D282,'Vta RdV'!$A$3:$B$2000,2,0),0)</f>
        <v>328.83000000000004</v>
      </c>
      <c r="G282" s="230">
        <f>VLOOKUP(D282,Objetivos!$G$5:$H$3000,2,0)</f>
        <v>2983.5931920000003</v>
      </c>
      <c r="H282" s="233">
        <f t="shared" si="6"/>
        <v>0.11021274645675623</v>
      </c>
      <c r="I282" s="230">
        <f>IF(H282="",0,RANK($H282,H282:H283,0))</f>
        <v>1</v>
      </c>
    </row>
    <row r="283" spans="1:9" ht="17.399999999999999" thickBot="1" x14ac:dyDescent="0.4">
      <c r="A283" s="222">
        <v>53</v>
      </c>
      <c r="B283" s="222" t="s">
        <v>1160</v>
      </c>
      <c r="C283" s="223" t="s">
        <v>386</v>
      </c>
      <c r="D283" s="223">
        <v>1727</v>
      </c>
      <c r="E283" s="223" t="s">
        <v>1162</v>
      </c>
      <c r="F283" s="231">
        <f>IFERROR(VLOOKUP(D283,'Vta RdV'!$A$3:$B$2000,2,0),0)</f>
        <v>31.5</v>
      </c>
      <c r="G283" s="231">
        <f>VLOOKUP(D283,Objetivos!$G$5:$H$3000,2,0)</f>
        <v>2640.8219360000003</v>
      </c>
      <c r="H283" s="234">
        <f t="shared" si="6"/>
        <v>1.1928104492994486E-2</v>
      </c>
      <c r="I283" s="231">
        <f>IF(H283="",0,RANK($H283,H282:H283,0))</f>
        <v>2</v>
      </c>
    </row>
    <row r="284" spans="1:9" ht="16.8" x14ac:dyDescent="0.35">
      <c r="A284" s="216">
        <v>53</v>
      </c>
      <c r="B284" s="216" t="s">
        <v>1160</v>
      </c>
      <c r="C284" s="217" t="s">
        <v>386</v>
      </c>
      <c r="D284" s="217">
        <v>1454</v>
      </c>
      <c r="E284" s="217" t="s">
        <v>1163</v>
      </c>
      <c r="F284" s="66">
        <f>IFERROR(VLOOKUP(D284,'Vta RdV'!$A$3:$B$2000,2,0),0)</f>
        <v>0</v>
      </c>
      <c r="G284" s="66">
        <f>VLOOKUP(D284,Objetivos!$G$5:$H$3000,2,0)</f>
        <v>1574.6288480000001</v>
      </c>
      <c r="H284" s="67">
        <f t="shared" si="6"/>
        <v>0</v>
      </c>
      <c r="I284" s="66">
        <f>IF(H284="",0,RANK($H284,H284:H285,0))</f>
        <v>1</v>
      </c>
    </row>
    <row r="285" spans="1:9" ht="17.399999999999999" thickBot="1" x14ac:dyDescent="0.4">
      <c r="A285" s="218">
        <v>53</v>
      </c>
      <c r="B285" s="218" t="s">
        <v>1160</v>
      </c>
      <c r="C285" s="219" t="s">
        <v>386</v>
      </c>
      <c r="D285" s="219">
        <v>52666</v>
      </c>
      <c r="E285" s="219" t="s">
        <v>1164</v>
      </c>
      <c r="F285" s="55">
        <f>IFERROR(VLOOKUP(D285,'Vta RdV'!$A$3:$B$2000,2,0),0)</f>
        <v>0</v>
      </c>
      <c r="G285" s="55">
        <f>VLOOKUP(D285,Objetivos!$G$5:$H$3000,2,0)</f>
        <v>1170.717672</v>
      </c>
      <c r="H285" s="56">
        <f t="shared" si="6"/>
        <v>0</v>
      </c>
      <c r="I285" s="55">
        <f>IF(H285="",0,RANK($H285,H284:H285,0))</f>
        <v>1</v>
      </c>
    </row>
    <row r="286" spans="1:9" ht="16.8" x14ac:dyDescent="0.35">
      <c r="A286" s="220">
        <v>53</v>
      </c>
      <c r="B286" s="220" t="s">
        <v>1160</v>
      </c>
      <c r="C286" s="221" t="s">
        <v>386</v>
      </c>
      <c r="D286" s="221">
        <v>53298</v>
      </c>
      <c r="E286" s="221" t="s">
        <v>1165</v>
      </c>
      <c r="F286" s="230">
        <f>IFERROR(VLOOKUP(D286,'Vta RdV'!$A$3:$B$2000,2,0),0)</f>
        <v>0</v>
      </c>
      <c r="G286" s="230">
        <f>VLOOKUP(D286,Objetivos!$G$5:$H$3000,2,0)</f>
        <v>1131.0955039999999</v>
      </c>
      <c r="H286" s="233">
        <f t="shared" si="6"/>
        <v>0</v>
      </c>
      <c r="I286" s="230">
        <f>IF(H286="",0,RANK($H286,H286:H287,0))</f>
        <v>1</v>
      </c>
    </row>
    <row r="287" spans="1:9" ht="17.399999999999999" thickBot="1" x14ac:dyDescent="0.4">
      <c r="A287" s="222">
        <v>53</v>
      </c>
      <c r="B287" s="222" t="s">
        <v>1160</v>
      </c>
      <c r="C287" s="223" t="s">
        <v>386</v>
      </c>
      <c r="D287" s="223">
        <v>52149</v>
      </c>
      <c r="E287" s="223" t="s">
        <v>1166</v>
      </c>
      <c r="F287" s="231">
        <f>IFERROR(VLOOKUP(D287,'Vta RdV'!$A$3:$B$2000,2,0),0)</f>
        <v>0</v>
      </c>
      <c r="G287" s="231">
        <f>VLOOKUP(D287,Objetivos!$G$5:$H$3000,2,0)</f>
        <v>1003.3419280000001</v>
      </c>
      <c r="H287" s="234">
        <f t="shared" si="6"/>
        <v>0</v>
      </c>
      <c r="I287" s="231">
        <f>IF(H287="",0,RANK($H287,H286:H287,0))</f>
        <v>1</v>
      </c>
    </row>
    <row r="288" spans="1:9" ht="16.8" x14ac:dyDescent="0.35">
      <c r="A288" s="216">
        <v>53</v>
      </c>
      <c r="B288" s="216" t="s">
        <v>1160</v>
      </c>
      <c r="C288" s="217" t="s">
        <v>386</v>
      </c>
      <c r="D288" s="217">
        <v>54031</v>
      </c>
      <c r="E288" s="217" t="s">
        <v>1167</v>
      </c>
      <c r="F288" s="66">
        <f>IFERROR(VLOOKUP(D288,'Vta RdV'!$A$3:$B$2000,2,0),0)</f>
        <v>0</v>
      </c>
      <c r="G288" s="66">
        <f>VLOOKUP(D288,Objetivos!$G$5:$H$3000,2,0)</f>
        <v>987.70290399999999</v>
      </c>
      <c r="H288" s="67">
        <f t="shared" si="6"/>
        <v>0</v>
      </c>
      <c r="I288" s="66">
        <f>IF(H288="",0,RANK($H288,H288:H289,0))</f>
        <v>1</v>
      </c>
    </row>
    <row r="289" spans="1:9" ht="17.399999999999999" thickBot="1" x14ac:dyDescent="0.4">
      <c r="A289" s="218">
        <v>53</v>
      </c>
      <c r="B289" s="218" t="s">
        <v>1160</v>
      </c>
      <c r="C289" s="219" t="s">
        <v>386</v>
      </c>
      <c r="D289" s="219">
        <v>54033</v>
      </c>
      <c r="E289" s="219" t="s">
        <v>1168</v>
      </c>
      <c r="F289" s="55">
        <f>IFERROR(VLOOKUP(D289,'Vta RdV'!$A$3:$B$2000,2,0),0)</f>
        <v>0</v>
      </c>
      <c r="G289" s="55">
        <f>VLOOKUP(D289,Objetivos!$G$5:$H$3000,2,0)</f>
        <v>966.91372799999999</v>
      </c>
      <c r="H289" s="56">
        <f t="shared" si="6"/>
        <v>0</v>
      </c>
      <c r="I289" s="55">
        <f>IF(H289="",0,RANK($H289,H288:H289,0))</f>
        <v>1</v>
      </c>
    </row>
    <row r="290" spans="1:9" ht="16.8" x14ac:dyDescent="0.35">
      <c r="A290" s="226">
        <v>53</v>
      </c>
      <c r="B290" s="226" t="s">
        <v>1160</v>
      </c>
      <c r="C290" s="227" t="s">
        <v>386</v>
      </c>
      <c r="D290" s="227">
        <v>53518</v>
      </c>
      <c r="E290" s="227" t="s">
        <v>1169</v>
      </c>
      <c r="F290" s="232">
        <f>IFERROR(VLOOKUP(D290,'Vta RdV'!$A$3:$B$2000,2,0),0)</f>
        <v>0</v>
      </c>
      <c r="G290" s="232">
        <f>VLOOKUP(D290,Objetivos!$G$5:$H$3000,2,0)</f>
        <v>812.57695200000001</v>
      </c>
      <c r="H290" s="235">
        <f t="shared" si="6"/>
        <v>0</v>
      </c>
      <c r="I290" s="232">
        <f>IF(H290="",0,RANK($H290,H290:H292,0))</f>
        <v>1</v>
      </c>
    </row>
    <row r="291" spans="1:9" ht="16.8" x14ac:dyDescent="0.35">
      <c r="A291" s="220">
        <v>53</v>
      </c>
      <c r="B291" s="220" t="s">
        <v>1160</v>
      </c>
      <c r="C291" s="221" t="s">
        <v>386</v>
      </c>
      <c r="D291" s="221">
        <v>53888</v>
      </c>
      <c r="E291" s="221" t="s">
        <v>1170</v>
      </c>
      <c r="F291" s="230">
        <f>IFERROR(VLOOKUP(D291,'Vta RdV'!$A$3:$B$2000,2,0),0)</f>
        <v>0</v>
      </c>
      <c r="G291" s="230">
        <f>VLOOKUP(D291,Objetivos!$G$5:$H$3000,2,0)</f>
        <v>689.41560800000013</v>
      </c>
      <c r="H291" s="233">
        <f t="shared" si="6"/>
        <v>0</v>
      </c>
      <c r="I291" s="230">
        <f>IF(H291="",0,RANK($H291,H290:H292,0))</f>
        <v>1</v>
      </c>
    </row>
    <row r="292" spans="1:9" ht="17.399999999999999" thickBot="1" x14ac:dyDescent="0.4">
      <c r="A292" s="222">
        <v>53</v>
      </c>
      <c r="B292" s="222" t="s">
        <v>1160</v>
      </c>
      <c r="C292" s="223" t="s">
        <v>386</v>
      </c>
      <c r="D292" s="223">
        <v>3261</v>
      </c>
      <c r="E292" s="223" t="s">
        <v>1171</v>
      </c>
      <c r="F292" s="231">
        <f>IFERROR(VLOOKUP(D292,'Vta RdV'!$A$3:$B$2000,2,0),0)</f>
        <v>0</v>
      </c>
      <c r="G292" s="231">
        <f>VLOOKUP(D292,Objetivos!$G$5:$H$3000,2,0)</f>
        <v>1837.2859839999999</v>
      </c>
      <c r="H292" s="234">
        <f t="shared" si="6"/>
        <v>0</v>
      </c>
      <c r="I292" s="231">
        <f>IF(H292="",0,RANK($H292,H290:H292,0))</f>
        <v>1</v>
      </c>
    </row>
    <row r="293" spans="1:9" ht="16.8" x14ac:dyDescent="0.35">
      <c r="A293" s="216">
        <v>53</v>
      </c>
      <c r="B293" s="216" t="s">
        <v>1172</v>
      </c>
      <c r="C293" s="217" t="s">
        <v>767</v>
      </c>
      <c r="D293" s="217">
        <v>5483</v>
      </c>
      <c r="E293" s="217" t="s">
        <v>1173</v>
      </c>
      <c r="F293" s="66">
        <f>IFERROR(VLOOKUP(D293,'Vta RdV'!$A$3:$B$2000,2,0),0)</f>
        <v>0</v>
      </c>
      <c r="G293" s="66">
        <f>VLOOKUP(D293,Objetivos!$G$5:$H$3000,2,0)</f>
        <v>2437.1778960000001</v>
      </c>
      <c r="H293" s="67">
        <f t="shared" si="6"/>
        <v>0</v>
      </c>
      <c r="I293" s="66">
        <f>IF(H293="",0,RANK($H293,H293:H294,0))</f>
        <v>2</v>
      </c>
    </row>
    <row r="294" spans="1:9" ht="17.399999999999999" thickBot="1" x14ac:dyDescent="0.4">
      <c r="A294" s="218">
        <v>53</v>
      </c>
      <c r="B294" s="218" t="s">
        <v>1172</v>
      </c>
      <c r="C294" s="219" t="s">
        <v>767</v>
      </c>
      <c r="D294" s="219">
        <v>58389</v>
      </c>
      <c r="E294" s="219" t="s">
        <v>1174</v>
      </c>
      <c r="F294" s="55">
        <f>IFERROR(VLOOKUP(D294,'Vta RdV'!$A$3:$B$2000,2,0),0)</f>
        <v>466.78</v>
      </c>
      <c r="G294" s="55">
        <f>VLOOKUP(D294,Objetivos!$G$5:$H$3000,2,0)</f>
        <v>1487.1439920000003</v>
      </c>
      <c r="H294" s="56">
        <f t="shared" si="6"/>
        <v>0.31387680178315908</v>
      </c>
      <c r="I294" s="55">
        <f>IF(H294="",0,RANK($H294,H293:H294,0))</f>
        <v>1</v>
      </c>
    </row>
    <row r="295" spans="1:9" ht="16.8" x14ac:dyDescent="0.35">
      <c r="A295" s="220">
        <v>53</v>
      </c>
      <c r="B295" s="220" t="s">
        <v>1172</v>
      </c>
      <c r="C295" s="221" t="s">
        <v>767</v>
      </c>
      <c r="D295" s="221">
        <v>50247</v>
      </c>
      <c r="E295" s="221" t="s">
        <v>1175</v>
      </c>
      <c r="F295" s="230">
        <f>IFERROR(VLOOKUP(D295,'Vta RdV'!$A$3:$B$2000,2,0),0)</f>
        <v>0</v>
      </c>
      <c r="G295" s="230">
        <f>VLOOKUP(D295,Objetivos!$G$5:$H$3000,2,0)</f>
        <v>1363.2506640000001</v>
      </c>
      <c r="H295" s="233">
        <f t="shared" si="6"/>
        <v>0</v>
      </c>
      <c r="I295" s="230">
        <f>IF(H295="",0,RANK($H295,H295:H296,0))</f>
        <v>1</v>
      </c>
    </row>
    <row r="296" spans="1:9" ht="17.399999999999999" thickBot="1" x14ac:dyDescent="0.4">
      <c r="A296" s="222">
        <v>53</v>
      </c>
      <c r="B296" s="222" t="s">
        <v>1172</v>
      </c>
      <c r="C296" s="223" t="s">
        <v>767</v>
      </c>
      <c r="D296" s="223">
        <v>42422</v>
      </c>
      <c r="E296" s="223" t="s">
        <v>1176</v>
      </c>
      <c r="F296" s="231">
        <f>IFERROR(VLOOKUP(D296,'Vta RdV'!$A$3:$B$2000,2,0),0)</f>
        <v>0</v>
      </c>
      <c r="G296" s="231">
        <f>VLOOKUP(D296,Objetivos!$G$5:$H$3000,2,0)</f>
        <v>1102.208576</v>
      </c>
      <c r="H296" s="234">
        <f t="shared" si="6"/>
        <v>0</v>
      </c>
      <c r="I296" s="231">
        <f>IF(H296="",0,RANK($H296,H295:H296,0))</f>
        <v>1</v>
      </c>
    </row>
    <row r="297" spans="1:9" ht="16.8" x14ac:dyDescent="0.35">
      <c r="A297" s="216">
        <v>53</v>
      </c>
      <c r="B297" s="216" t="s">
        <v>1172</v>
      </c>
      <c r="C297" s="217" t="s">
        <v>767</v>
      </c>
      <c r="D297" s="217">
        <v>53138</v>
      </c>
      <c r="E297" s="217" t="s">
        <v>1177</v>
      </c>
      <c r="F297" s="66">
        <f>IFERROR(VLOOKUP(D297,'Vta RdV'!$A$3:$B$2000,2,0),0)</f>
        <v>0</v>
      </c>
      <c r="G297" s="66">
        <f>VLOOKUP(D297,Objetivos!$G$5:$H$3000,2,0)</f>
        <v>831.14056800000003</v>
      </c>
      <c r="H297" s="67">
        <f t="shared" si="6"/>
        <v>0</v>
      </c>
      <c r="I297" s="66">
        <f>IF(H297="",0,RANK($H297,H297:H298,0))</f>
        <v>1</v>
      </c>
    </row>
    <row r="298" spans="1:9" ht="17.399999999999999" thickBot="1" x14ac:dyDescent="0.4">
      <c r="A298" s="218">
        <v>53</v>
      </c>
      <c r="B298" s="218" t="s">
        <v>1172</v>
      </c>
      <c r="C298" s="219" t="s">
        <v>767</v>
      </c>
      <c r="D298" s="219">
        <v>53783</v>
      </c>
      <c r="E298" s="219" t="s">
        <v>1178</v>
      </c>
      <c r="F298" s="55">
        <f>IFERROR(VLOOKUP(D298,'Vta RdV'!$A$3:$B$2000,2,0),0)</f>
        <v>0</v>
      </c>
      <c r="G298" s="55">
        <f>VLOOKUP(D298,Objetivos!$G$5:$H$3000,2,0)</f>
        <v>729.43249600000001</v>
      </c>
      <c r="H298" s="56">
        <f t="shared" si="6"/>
        <v>0</v>
      </c>
      <c r="I298" s="55">
        <f>IF(H298="",0,RANK($H298,H297:H298,0))</f>
        <v>1</v>
      </c>
    </row>
    <row r="299" spans="1:9" ht="16.8" x14ac:dyDescent="0.35">
      <c r="A299" s="226">
        <v>53</v>
      </c>
      <c r="B299" s="226" t="s">
        <v>1172</v>
      </c>
      <c r="C299" s="227" t="s">
        <v>767</v>
      </c>
      <c r="D299" s="227">
        <v>53843</v>
      </c>
      <c r="E299" s="227" t="s">
        <v>1179</v>
      </c>
      <c r="F299" s="232">
        <f>IFERROR(VLOOKUP(D299,'Vta RdV'!$A$3:$B$2000,2,0),0)</f>
        <v>0</v>
      </c>
      <c r="G299" s="232">
        <f>VLOOKUP(D299,Objetivos!$G$5:$H$3000,2,0)</f>
        <v>704.33528800000011</v>
      </c>
      <c r="H299" s="235">
        <f t="shared" si="6"/>
        <v>0</v>
      </c>
      <c r="I299" s="232">
        <f>IF(H299="",0,RANK($H299,H299:H301,0))</f>
        <v>1</v>
      </c>
    </row>
    <row r="300" spans="1:9" ht="16.8" x14ac:dyDescent="0.35">
      <c r="A300" s="220">
        <v>53</v>
      </c>
      <c r="B300" s="220" t="s">
        <v>1172</v>
      </c>
      <c r="C300" s="221" t="s">
        <v>767</v>
      </c>
      <c r="D300" s="221">
        <v>53939</v>
      </c>
      <c r="E300" s="221" t="s">
        <v>1180</v>
      </c>
      <c r="F300" s="230">
        <f>IFERROR(VLOOKUP(D300,'Vta RdV'!$A$3:$B$2000,2,0),0)</f>
        <v>0</v>
      </c>
      <c r="G300" s="230">
        <f>VLOOKUP(D300,Objetivos!$G$5:$H$3000,2,0)</f>
        <v>625.0215280000001</v>
      </c>
      <c r="H300" s="233">
        <f t="shared" si="6"/>
        <v>0</v>
      </c>
      <c r="I300" s="230">
        <f>IF(H300="",0,RANK($H300,H299:H301,0))</f>
        <v>1</v>
      </c>
    </row>
    <row r="301" spans="1:9" ht="17.399999999999999" thickBot="1" x14ac:dyDescent="0.4">
      <c r="A301" s="222">
        <v>53</v>
      </c>
      <c r="B301" s="222" t="s">
        <v>1172</v>
      </c>
      <c r="C301" s="223" t="s">
        <v>767</v>
      </c>
      <c r="D301" s="223">
        <v>53983</v>
      </c>
      <c r="E301" s="223" t="s">
        <v>1181</v>
      </c>
      <c r="F301" s="231">
        <f>IFERROR(VLOOKUP(D301,'Vta RdV'!$A$3:$B$2000,2,0),0)</f>
        <v>0</v>
      </c>
      <c r="G301" s="231">
        <f>VLOOKUP(D301,Objetivos!$G$5:$H$3000,2,0)</f>
        <v>624.74481600000001</v>
      </c>
      <c r="H301" s="234">
        <f t="shared" si="6"/>
        <v>0</v>
      </c>
      <c r="I301" s="231">
        <f>IF(H301="",0,RANK($H301,H299:H301,0))</f>
        <v>1</v>
      </c>
    </row>
    <row r="302" spans="1:9" ht="16.8" x14ac:dyDescent="0.35">
      <c r="A302" s="216">
        <v>53</v>
      </c>
      <c r="B302" s="216" t="s">
        <v>1182</v>
      </c>
      <c r="C302" s="217" t="s">
        <v>385</v>
      </c>
      <c r="D302" s="217">
        <v>6929</v>
      </c>
      <c r="E302" s="217" t="s">
        <v>1183</v>
      </c>
      <c r="F302" s="66">
        <f>IFERROR(VLOOKUP(D302,'Vta RdV'!$A$3:$B$2000,2,0),0)</f>
        <v>121.21</v>
      </c>
      <c r="G302" s="66">
        <f>VLOOKUP(D302,Objetivos!$G$5:$H$3000,2,0)</f>
        <v>2821.5350720000001</v>
      </c>
      <c r="H302" s="67">
        <f t="shared" si="6"/>
        <v>4.295888475845959E-2</v>
      </c>
      <c r="I302" s="66">
        <f>IF(H302="",0,RANK($H302,H302:H303,0))</f>
        <v>1</v>
      </c>
    </row>
    <row r="303" spans="1:9" ht="17.399999999999999" thickBot="1" x14ac:dyDescent="0.4">
      <c r="A303" s="218">
        <v>53</v>
      </c>
      <c r="B303" s="218" t="s">
        <v>1182</v>
      </c>
      <c r="C303" s="219" t="s">
        <v>385</v>
      </c>
      <c r="D303" s="219">
        <v>6664</v>
      </c>
      <c r="E303" s="219" t="s">
        <v>1184</v>
      </c>
      <c r="F303" s="55">
        <f>IFERROR(VLOOKUP(D303,'Vta RdV'!$A$3:$B$2000,2,0),0)</f>
        <v>0</v>
      </c>
      <c r="G303" s="55">
        <f>VLOOKUP(D303,Objetivos!$G$5:$H$3000,2,0)</f>
        <v>2249.7606640000004</v>
      </c>
      <c r="H303" s="56">
        <f t="shared" si="6"/>
        <v>0</v>
      </c>
      <c r="I303" s="55">
        <f>IF(H303="",0,RANK($H303,H302:H303,0))</f>
        <v>2</v>
      </c>
    </row>
    <row r="304" spans="1:9" ht="16.8" x14ac:dyDescent="0.35">
      <c r="A304" s="220">
        <v>53</v>
      </c>
      <c r="B304" s="220" t="s">
        <v>1182</v>
      </c>
      <c r="C304" s="221" t="s">
        <v>385</v>
      </c>
      <c r="D304" s="221">
        <v>2661</v>
      </c>
      <c r="E304" s="221" t="s">
        <v>1185</v>
      </c>
      <c r="F304" s="230">
        <f>IFERROR(VLOOKUP(D304,'Vta RdV'!$A$3:$B$2000,2,0),0)</f>
        <v>0</v>
      </c>
      <c r="G304" s="230">
        <f>VLOOKUP(D304,Objetivos!$G$5:$H$3000,2,0)</f>
        <v>1914.6543840000004</v>
      </c>
      <c r="H304" s="233">
        <f t="shared" si="6"/>
        <v>0</v>
      </c>
      <c r="I304" s="230">
        <f>IF(H304="",0,RANK($H304,H304:H305,0))</f>
        <v>1</v>
      </c>
    </row>
    <row r="305" spans="1:9" ht="17.399999999999999" thickBot="1" x14ac:dyDescent="0.4">
      <c r="A305" s="222">
        <v>53</v>
      </c>
      <c r="B305" s="222" t="s">
        <v>1182</v>
      </c>
      <c r="C305" s="223" t="s">
        <v>385</v>
      </c>
      <c r="D305" s="223">
        <v>52665</v>
      </c>
      <c r="E305" s="223" t="s">
        <v>1186</v>
      </c>
      <c r="F305" s="231">
        <f>IFERROR(VLOOKUP(D305,'Vta RdV'!$A$3:$B$2000,2,0),0)</f>
        <v>0</v>
      </c>
      <c r="G305" s="231">
        <f>VLOOKUP(D305,Objetivos!$G$5:$H$3000,2,0)</f>
        <v>1881.7907759999998</v>
      </c>
      <c r="H305" s="234">
        <f t="shared" si="6"/>
        <v>0</v>
      </c>
      <c r="I305" s="231">
        <f>IF(H305="",0,RANK($H305,H304:H305,0))</f>
        <v>1</v>
      </c>
    </row>
    <row r="306" spans="1:9" ht="16.8" x14ac:dyDescent="0.35">
      <c r="A306" s="216">
        <v>53</v>
      </c>
      <c r="B306" s="216" t="s">
        <v>1182</v>
      </c>
      <c r="C306" s="217" t="s">
        <v>385</v>
      </c>
      <c r="D306" s="217">
        <v>53106</v>
      </c>
      <c r="E306" s="217" t="s">
        <v>1187</v>
      </c>
      <c r="F306" s="66">
        <f>IFERROR(VLOOKUP(D306,'Vta RdV'!$A$3:$B$2000,2,0),0)</f>
        <v>0</v>
      </c>
      <c r="G306" s="66">
        <f>VLOOKUP(D306,Objetivos!$G$5:$H$3000,2,0)</f>
        <v>1328.1597760000002</v>
      </c>
      <c r="H306" s="67">
        <f t="shared" si="6"/>
        <v>0</v>
      </c>
      <c r="I306" s="66">
        <f>IF(H306="",0,RANK($H306,H306:H307,0))</f>
        <v>1</v>
      </c>
    </row>
    <row r="307" spans="1:9" ht="17.399999999999999" thickBot="1" x14ac:dyDescent="0.4">
      <c r="A307" s="218">
        <v>53</v>
      </c>
      <c r="B307" s="218" t="s">
        <v>1182</v>
      </c>
      <c r="C307" s="219" t="s">
        <v>385</v>
      </c>
      <c r="D307" s="219">
        <v>749</v>
      </c>
      <c r="E307" s="219" t="s">
        <v>1188</v>
      </c>
      <c r="F307" s="55">
        <f>IFERROR(VLOOKUP(D307,'Vta RdV'!$A$3:$B$2000,2,0),0)</f>
        <v>0</v>
      </c>
      <c r="G307" s="55">
        <f>VLOOKUP(D307,Objetivos!$G$5:$H$3000,2,0)</f>
        <v>1325.1819599999999</v>
      </c>
      <c r="H307" s="56">
        <f t="shared" si="6"/>
        <v>0</v>
      </c>
      <c r="I307" s="55">
        <f>IF(H307="",0,RANK($H307,H306:H307,0))</f>
        <v>1</v>
      </c>
    </row>
    <row r="308" spans="1:9" ht="16.8" x14ac:dyDescent="0.35">
      <c r="A308" s="220">
        <v>53</v>
      </c>
      <c r="B308" s="220" t="s">
        <v>1182</v>
      </c>
      <c r="C308" s="221" t="s">
        <v>385</v>
      </c>
      <c r="D308" s="221">
        <v>58806</v>
      </c>
      <c r="E308" s="221" t="s">
        <v>1189</v>
      </c>
      <c r="F308" s="230">
        <f>IFERROR(VLOOKUP(D308,'Vta RdV'!$A$3:$B$2000,2,0),0)</f>
        <v>0</v>
      </c>
      <c r="G308" s="230">
        <f>VLOOKUP(D308,Objetivos!$G$5:$H$3000,2,0)</f>
        <v>1295.6445840000001</v>
      </c>
      <c r="H308" s="233">
        <f t="shared" si="6"/>
        <v>0</v>
      </c>
      <c r="I308" s="230">
        <f>IF(H308="",0,RANK($H308,H308:H309,0))</f>
        <v>2</v>
      </c>
    </row>
    <row r="309" spans="1:9" ht="17.399999999999999" thickBot="1" x14ac:dyDescent="0.4">
      <c r="A309" s="222">
        <v>53</v>
      </c>
      <c r="B309" s="222" t="s">
        <v>1182</v>
      </c>
      <c r="C309" s="223" t="s">
        <v>385</v>
      </c>
      <c r="D309" s="223">
        <v>42270</v>
      </c>
      <c r="E309" s="223" t="s">
        <v>1190</v>
      </c>
      <c r="F309" s="231">
        <f>IFERROR(VLOOKUP(D309,'Vta RdV'!$A$3:$B$2000,2,0),0)</f>
        <v>212.02</v>
      </c>
      <c r="G309" s="231">
        <f>VLOOKUP(D309,Objetivos!$G$5:$H$3000,2,0)</f>
        <v>1234.460016</v>
      </c>
      <c r="H309" s="234">
        <f t="shared" si="6"/>
        <v>0.17175120882975606</v>
      </c>
      <c r="I309" s="231">
        <f>IF(H309="",0,RANK($H309,H308:H309,0))</f>
        <v>1</v>
      </c>
    </row>
    <row r="310" spans="1:9" ht="16.8" x14ac:dyDescent="0.35">
      <c r="A310" s="216">
        <v>53</v>
      </c>
      <c r="B310" s="216" t="s">
        <v>1182</v>
      </c>
      <c r="C310" s="217" t="s">
        <v>385</v>
      </c>
      <c r="D310" s="217">
        <v>53426</v>
      </c>
      <c r="E310" s="217" t="s">
        <v>1191</v>
      </c>
      <c r="F310" s="66">
        <f>IFERROR(VLOOKUP(D310,'Vta RdV'!$A$3:$B$2000,2,0),0)</f>
        <v>0</v>
      </c>
      <c r="G310" s="66">
        <f>VLOOKUP(D310,Objetivos!$G$5:$H$3000,2,0)</f>
        <v>1193.2404880000001</v>
      </c>
      <c r="H310" s="67">
        <f t="shared" si="6"/>
        <v>0</v>
      </c>
      <c r="I310" s="66">
        <f>IF(H310="",0,RANK($H310,H310:H311,0))</f>
        <v>2</v>
      </c>
    </row>
    <row r="311" spans="1:9" ht="17.399999999999999" thickBot="1" x14ac:dyDescent="0.4">
      <c r="A311" s="218">
        <v>53</v>
      </c>
      <c r="B311" s="218" t="s">
        <v>1182</v>
      </c>
      <c r="C311" s="219" t="s">
        <v>385</v>
      </c>
      <c r="D311" s="219">
        <v>6797</v>
      </c>
      <c r="E311" s="219" t="s">
        <v>1192</v>
      </c>
      <c r="F311" s="55">
        <f>IFERROR(VLOOKUP(D311,'Vta RdV'!$A$3:$B$2000,2,0),0)</f>
        <v>329.16999999999996</v>
      </c>
      <c r="G311" s="55">
        <f>VLOOKUP(D311,Objetivos!$G$5:$H$3000,2,0)</f>
        <v>1036.7659120000001</v>
      </c>
      <c r="H311" s="56">
        <f t="shared" si="6"/>
        <v>0.31749693560526704</v>
      </c>
      <c r="I311" s="55">
        <f>IF(H311="",0,RANK($H311,H310:H311,0))</f>
        <v>1</v>
      </c>
    </row>
    <row r="312" spans="1:9" ht="16.8" x14ac:dyDescent="0.35">
      <c r="A312" s="226">
        <v>53</v>
      </c>
      <c r="B312" s="226" t="s">
        <v>1182</v>
      </c>
      <c r="C312" s="227" t="s">
        <v>385</v>
      </c>
      <c r="D312" s="227">
        <v>54064</v>
      </c>
      <c r="E312" s="227" t="s">
        <v>1193</v>
      </c>
      <c r="F312" s="232">
        <f>IFERROR(VLOOKUP(D312,'Vta RdV'!$A$3:$B$2000,2,0),0)</f>
        <v>0</v>
      </c>
      <c r="G312" s="232">
        <f>VLOOKUP(D312,Objetivos!$G$5:$H$3000,2,0)</f>
        <v>909.93339999999989</v>
      </c>
      <c r="H312" s="235">
        <f t="shared" si="6"/>
        <v>0</v>
      </c>
      <c r="I312" s="232">
        <f>IF(H312="",0,RANK($H312,H312:H314,0))</f>
        <v>3</v>
      </c>
    </row>
    <row r="313" spans="1:9" ht="16.8" x14ac:dyDescent="0.35">
      <c r="A313" s="220">
        <v>53</v>
      </c>
      <c r="B313" s="220" t="s">
        <v>1182</v>
      </c>
      <c r="C313" s="221" t="s">
        <v>385</v>
      </c>
      <c r="D313" s="221">
        <v>53552</v>
      </c>
      <c r="E313" s="221" t="s">
        <v>1194</v>
      </c>
      <c r="F313" s="230">
        <f>IFERROR(VLOOKUP(D313,'Vta RdV'!$A$3:$B$2000,2,0),0)</f>
        <v>217.8</v>
      </c>
      <c r="G313" s="230">
        <f>VLOOKUP(D313,Objetivos!$G$5:$H$3000,2,0)</f>
        <v>886.05874399999993</v>
      </c>
      <c r="H313" s="233">
        <f t="shared" si="6"/>
        <v>0.24580763010900328</v>
      </c>
      <c r="I313" s="230">
        <f>IF(H313="",0,RANK($H313,H312:H314,0))</f>
        <v>2</v>
      </c>
    </row>
    <row r="314" spans="1:9" ht="17.399999999999999" thickBot="1" x14ac:dyDescent="0.4">
      <c r="A314" s="222">
        <v>53</v>
      </c>
      <c r="B314" s="222" t="s">
        <v>1182</v>
      </c>
      <c r="C314" s="223" t="s">
        <v>385</v>
      </c>
      <c r="D314" s="223">
        <v>53893</v>
      </c>
      <c r="E314" s="223" t="s">
        <v>1195</v>
      </c>
      <c r="F314" s="231">
        <f>IFERROR(VLOOKUP(D314,'Vta RdV'!$A$3:$B$2000,2,0),0)</f>
        <v>1008</v>
      </c>
      <c r="G314" s="231">
        <f>VLOOKUP(D314,Objetivos!$G$5:$H$3000,2,0)</f>
        <v>695.19225600000016</v>
      </c>
      <c r="H314" s="234">
        <f t="shared" si="6"/>
        <v>1.4499586140384162</v>
      </c>
      <c r="I314" s="231">
        <f>IF(H314="",0,RANK($H314,H312:H314,0))</f>
        <v>1</v>
      </c>
    </row>
    <row r="315" spans="1:9" ht="16.8" x14ac:dyDescent="0.35">
      <c r="A315" s="216">
        <v>53</v>
      </c>
      <c r="B315" s="216" t="s">
        <v>1196</v>
      </c>
      <c r="C315" s="217" t="s">
        <v>471</v>
      </c>
      <c r="D315" s="217">
        <v>3110</v>
      </c>
      <c r="E315" s="217" t="s">
        <v>1197</v>
      </c>
      <c r="F315" s="66">
        <f>IFERROR(VLOOKUP(D315,'Vta RdV'!$A$3:$B$2000,2,0),0)</f>
        <v>774.16</v>
      </c>
      <c r="G315" s="66">
        <f>VLOOKUP(D315,Objetivos!$G$5:$H$3000,2,0)</f>
        <v>4799.7123119999997</v>
      </c>
      <c r="H315" s="67">
        <f t="shared" si="6"/>
        <v>0.16129300042931408</v>
      </c>
      <c r="I315" s="66">
        <f>IF(H315="",0,RANK($H315,H315:H316,0))</f>
        <v>1</v>
      </c>
    </row>
    <row r="316" spans="1:9" ht="17.399999999999999" thickBot="1" x14ac:dyDescent="0.4">
      <c r="A316" s="218">
        <v>53</v>
      </c>
      <c r="B316" s="218" t="s">
        <v>1196</v>
      </c>
      <c r="C316" s="219" t="s">
        <v>471</v>
      </c>
      <c r="D316" s="219">
        <v>701</v>
      </c>
      <c r="E316" s="219" t="s">
        <v>1198</v>
      </c>
      <c r="F316" s="55">
        <f>IFERROR(VLOOKUP(D316,'Vta RdV'!$A$3:$B$2000,2,0),0)</f>
        <v>96.9</v>
      </c>
      <c r="G316" s="55">
        <f>VLOOKUP(D316,Objetivos!$G$5:$H$3000,2,0)</f>
        <v>3520.0014960000003</v>
      </c>
      <c r="H316" s="56">
        <f t="shared" si="6"/>
        <v>2.7528397391340199E-2</v>
      </c>
      <c r="I316" s="55">
        <f>IF(H316="",0,RANK($H316,H315:H316,0))</f>
        <v>2</v>
      </c>
    </row>
    <row r="317" spans="1:9" ht="16.8" x14ac:dyDescent="0.35">
      <c r="A317" s="220">
        <v>53</v>
      </c>
      <c r="B317" s="220" t="s">
        <v>1196</v>
      </c>
      <c r="C317" s="221" t="s">
        <v>471</v>
      </c>
      <c r="D317" s="221">
        <v>40261</v>
      </c>
      <c r="E317" s="221" t="s">
        <v>1199</v>
      </c>
      <c r="F317" s="230">
        <f>IFERROR(VLOOKUP(D317,'Vta RdV'!$A$3:$B$2000,2,0),0)</f>
        <v>86.78</v>
      </c>
      <c r="G317" s="230">
        <f>VLOOKUP(D317,Objetivos!$G$5:$H$3000,2,0)</f>
        <v>2778.4986719999997</v>
      </c>
      <c r="H317" s="233">
        <f t="shared" si="6"/>
        <v>3.1232694431174452E-2</v>
      </c>
      <c r="I317" s="230">
        <f>IF(H317="",0,RANK($H317,H317:H318,0))</f>
        <v>2</v>
      </c>
    </row>
    <row r="318" spans="1:9" ht="17.399999999999999" thickBot="1" x14ac:dyDescent="0.4">
      <c r="A318" s="222">
        <v>53</v>
      </c>
      <c r="B318" s="222" t="s">
        <v>1196</v>
      </c>
      <c r="C318" s="223" t="s">
        <v>471</v>
      </c>
      <c r="D318" s="223">
        <v>700</v>
      </c>
      <c r="E318" s="223" t="s">
        <v>1200</v>
      </c>
      <c r="F318" s="231">
        <f>IFERROR(VLOOKUP(D318,'Vta RdV'!$A$3:$B$2000,2,0),0)</f>
        <v>165.64</v>
      </c>
      <c r="G318" s="231">
        <f>VLOOKUP(D318,Objetivos!$G$5:$H$3000,2,0)</f>
        <v>2769.3576000000003</v>
      </c>
      <c r="H318" s="234">
        <f t="shared" si="6"/>
        <v>5.9811705068352303E-2</v>
      </c>
      <c r="I318" s="231">
        <f>IF(H318="",0,RANK($H318,H317:H318,0))</f>
        <v>1</v>
      </c>
    </row>
    <row r="319" spans="1:9" ht="16.8" x14ac:dyDescent="0.35">
      <c r="A319" s="216">
        <v>53</v>
      </c>
      <c r="B319" s="216" t="s">
        <v>1196</v>
      </c>
      <c r="C319" s="217" t="s">
        <v>471</v>
      </c>
      <c r="D319" s="217">
        <v>1173</v>
      </c>
      <c r="E319" s="217" t="s">
        <v>1201</v>
      </c>
      <c r="F319" s="66">
        <f>IFERROR(VLOOKUP(D319,'Vta RdV'!$A$3:$B$2000,2,0),0)</f>
        <v>0</v>
      </c>
      <c r="G319" s="66">
        <f>VLOOKUP(D319,Objetivos!$G$5:$H$3000,2,0)</f>
        <v>2482.9557760000002</v>
      </c>
      <c r="H319" s="67">
        <f t="shared" si="6"/>
        <v>0</v>
      </c>
      <c r="I319" s="66">
        <f>IF(H319="",0,RANK($H319,H319:H320,0))</f>
        <v>1</v>
      </c>
    </row>
    <row r="320" spans="1:9" ht="17.399999999999999" thickBot="1" x14ac:dyDescent="0.4">
      <c r="A320" s="218">
        <v>53</v>
      </c>
      <c r="B320" s="218" t="s">
        <v>1196</v>
      </c>
      <c r="C320" s="219" t="s">
        <v>471</v>
      </c>
      <c r="D320" s="219">
        <v>2458</v>
      </c>
      <c r="E320" s="219" t="s">
        <v>1202</v>
      </c>
      <c r="F320" s="55">
        <f>IFERROR(VLOOKUP(D320,'Vta RdV'!$A$3:$B$2000,2,0),0)</f>
        <v>0</v>
      </c>
      <c r="G320" s="55">
        <f>VLOOKUP(D320,Objetivos!$G$5:$H$3000,2,0)</f>
        <v>2280.6417200000001</v>
      </c>
      <c r="H320" s="56">
        <f t="shared" si="6"/>
        <v>0</v>
      </c>
      <c r="I320" s="55">
        <f>IF(H320="",0,RANK($H320,H319:H320,0))</f>
        <v>1</v>
      </c>
    </row>
    <row r="321" spans="1:9" ht="16.8" x14ac:dyDescent="0.35">
      <c r="A321" s="220">
        <v>53</v>
      </c>
      <c r="B321" s="220" t="s">
        <v>1196</v>
      </c>
      <c r="C321" s="221" t="s">
        <v>471</v>
      </c>
      <c r="D321" s="221">
        <v>54024</v>
      </c>
      <c r="E321" s="221" t="s">
        <v>1203</v>
      </c>
      <c r="F321" s="230">
        <f>IFERROR(VLOOKUP(D321,'Vta RdV'!$A$3:$B$2000,2,0),0)</f>
        <v>59.54</v>
      </c>
      <c r="G321" s="230">
        <f>VLOOKUP(D321,Objetivos!$G$5:$H$3000,2,0)</f>
        <v>2089.1036799999997</v>
      </c>
      <c r="H321" s="233">
        <f t="shared" si="6"/>
        <v>2.8500260934871364E-2</v>
      </c>
      <c r="I321" s="230">
        <f>IF(H321="",0,RANK($H321,H321:H322,0))</f>
        <v>1</v>
      </c>
    </row>
    <row r="322" spans="1:9" ht="17.399999999999999" thickBot="1" x14ac:dyDescent="0.4">
      <c r="A322" s="222">
        <v>53</v>
      </c>
      <c r="B322" s="222" t="s">
        <v>1196</v>
      </c>
      <c r="C322" s="223" t="s">
        <v>471</v>
      </c>
      <c r="D322" s="223">
        <v>2724</v>
      </c>
      <c r="E322" s="223" t="s">
        <v>1204</v>
      </c>
      <c r="F322" s="231">
        <f>IFERROR(VLOOKUP(D322,'Vta RdV'!$A$3:$B$2000,2,0),0)</f>
        <v>0</v>
      </c>
      <c r="G322" s="231">
        <f>VLOOKUP(D322,Objetivos!$G$5:$H$3000,2,0)</f>
        <v>2030.3763840000001</v>
      </c>
      <c r="H322" s="234">
        <f t="shared" si="6"/>
        <v>0</v>
      </c>
      <c r="I322" s="231">
        <f>IF(H322="",0,RANK($H322,H321:H322,0))</f>
        <v>2</v>
      </c>
    </row>
    <row r="323" spans="1:9" ht="16.8" x14ac:dyDescent="0.35">
      <c r="A323" s="216">
        <v>53</v>
      </c>
      <c r="B323" s="216" t="s">
        <v>1196</v>
      </c>
      <c r="C323" s="217" t="s">
        <v>471</v>
      </c>
      <c r="D323" s="217">
        <v>42217</v>
      </c>
      <c r="E323" s="217" t="s">
        <v>1205</v>
      </c>
      <c r="F323" s="66">
        <f>IFERROR(VLOOKUP(D323,'Vta RdV'!$A$3:$B$2000,2,0),0)</f>
        <v>110.05</v>
      </c>
      <c r="G323" s="66">
        <f>VLOOKUP(D323,Objetivos!$G$5:$H$3000,2,0)</f>
        <v>1824.7743439999999</v>
      </c>
      <c r="H323" s="67">
        <f t="shared" si="6"/>
        <v>6.0308826875965768E-2</v>
      </c>
      <c r="I323" s="66">
        <f>IF(H323="",0,RANK($H323,H323:H324,0))</f>
        <v>2</v>
      </c>
    </row>
    <row r="324" spans="1:9" ht="17.399999999999999" thickBot="1" x14ac:dyDescent="0.4">
      <c r="A324" s="218">
        <v>53</v>
      </c>
      <c r="B324" s="218" t="s">
        <v>1196</v>
      </c>
      <c r="C324" s="219" t="s">
        <v>471</v>
      </c>
      <c r="D324" s="219">
        <v>53624</v>
      </c>
      <c r="E324" s="219" t="s">
        <v>1206</v>
      </c>
      <c r="F324" s="55">
        <f>IFERROR(VLOOKUP(D324,'Vta RdV'!$A$3:$B$2000,2,0),0)</f>
        <v>138.78</v>
      </c>
      <c r="G324" s="55">
        <f>VLOOKUP(D324,Objetivos!$G$5:$H$3000,2,0)</f>
        <v>1572.3663040000001</v>
      </c>
      <c r="H324" s="56">
        <f t="shared" si="6"/>
        <v>8.8261876158852101E-2</v>
      </c>
      <c r="I324" s="55">
        <f>IF(H324="",0,RANK($H324,H323:H324,0))</f>
        <v>1</v>
      </c>
    </row>
    <row r="325" spans="1:9" ht="16.8" x14ac:dyDescent="0.35">
      <c r="A325" s="226">
        <v>53</v>
      </c>
      <c r="B325" s="226" t="s">
        <v>1196</v>
      </c>
      <c r="C325" s="227" t="s">
        <v>471</v>
      </c>
      <c r="D325" s="227">
        <v>2044</v>
      </c>
      <c r="E325" s="227" t="s">
        <v>1207</v>
      </c>
      <c r="F325" s="232">
        <f>IFERROR(VLOOKUP(D325,'Vta RdV'!$A$3:$B$2000,2,0),0)</f>
        <v>67.98</v>
      </c>
      <c r="G325" s="232">
        <f>VLOOKUP(D325,Objetivos!$G$5:$H$3000,2,0)</f>
        <v>1439.979368</v>
      </c>
      <c r="H325" s="235">
        <f t="shared" si="6"/>
        <v>4.7209009733533903E-2</v>
      </c>
      <c r="I325" s="232">
        <f>IF(H325="",0,RANK($H325,H325:H327,0))</f>
        <v>1</v>
      </c>
    </row>
    <row r="326" spans="1:9" ht="16.8" x14ac:dyDescent="0.35">
      <c r="A326" s="220">
        <v>53</v>
      </c>
      <c r="B326" s="220" t="s">
        <v>1196</v>
      </c>
      <c r="C326" s="221" t="s">
        <v>471</v>
      </c>
      <c r="D326" s="221">
        <v>30378</v>
      </c>
      <c r="E326" s="221" t="s">
        <v>1208</v>
      </c>
      <c r="F326" s="230">
        <f>IFERROR(VLOOKUP(D326,'Vta RdV'!$A$3:$B$2000,2,0),0)</f>
        <v>47.4</v>
      </c>
      <c r="G326" s="230">
        <f>VLOOKUP(D326,Objetivos!$G$5:$H$3000,2,0)</f>
        <v>1359.4144320000003</v>
      </c>
      <c r="H326" s="233">
        <f t="shared" ref="H326:H389" si="7">+F326/G326</f>
        <v>3.4867954086866715E-2</v>
      </c>
      <c r="I326" s="230">
        <f>IF(H326="",0,RANK($H326,H325:H327,0))</f>
        <v>2</v>
      </c>
    </row>
    <row r="327" spans="1:9" ht="17.399999999999999" thickBot="1" x14ac:dyDescent="0.4">
      <c r="A327" s="222">
        <v>53</v>
      </c>
      <c r="B327" s="222" t="s">
        <v>1196</v>
      </c>
      <c r="C327" s="223" t="s">
        <v>471</v>
      </c>
      <c r="D327" s="223">
        <v>52768</v>
      </c>
      <c r="E327" s="223" t="s">
        <v>1209</v>
      </c>
      <c r="F327" s="231">
        <f>IFERROR(VLOOKUP(D327,'Vta RdV'!$A$3:$B$2000,2,0),0)</f>
        <v>0</v>
      </c>
      <c r="G327" s="231">
        <f>VLOOKUP(D327,Objetivos!$G$5:$H$3000,2,0)</f>
        <v>1200.9530320000001</v>
      </c>
      <c r="H327" s="234">
        <f t="shared" si="7"/>
        <v>0</v>
      </c>
      <c r="I327" s="231">
        <f>IF(H327="",0,RANK($H327,H325:H327,0))</f>
        <v>3</v>
      </c>
    </row>
    <row r="328" spans="1:9" ht="16.8" x14ac:dyDescent="0.35">
      <c r="A328" s="216">
        <v>53</v>
      </c>
      <c r="B328" s="216" t="s">
        <v>1210</v>
      </c>
      <c r="C328" s="217" t="s">
        <v>383</v>
      </c>
      <c r="D328" s="217">
        <v>5679</v>
      </c>
      <c r="E328" s="217" t="s">
        <v>1211</v>
      </c>
      <c r="F328" s="66">
        <f>IFERROR(VLOOKUP(D328,'Vta RdV'!$A$3:$B$2000,2,0),0)</f>
        <v>0</v>
      </c>
      <c r="G328" s="66">
        <f>VLOOKUP(D328,Objetivos!$G$5:$H$3000,2,0)</f>
        <v>8096.5684000000001</v>
      </c>
      <c r="H328" s="67">
        <f t="shared" si="7"/>
        <v>0</v>
      </c>
      <c r="I328" s="66">
        <f>IF(H328="",0,RANK($H328,H328:H329,0))</f>
        <v>2</v>
      </c>
    </row>
    <row r="329" spans="1:9" ht="17.399999999999999" thickBot="1" x14ac:dyDescent="0.4">
      <c r="A329" s="218">
        <v>53</v>
      </c>
      <c r="B329" s="218" t="s">
        <v>1210</v>
      </c>
      <c r="C329" s="219" t="s">
        <v>383</v>
      </c>
      <c r="D329" s="219">
        <v>226</v>
      </c>
      <c r="E329" s="219" t="s">
        <v>1212</v>
      </c>
      <c r="F329" s="55">
        <f>IFERROR(VLOOKUP(D329,'Vta RdV'!$A$3:$B$2000,2,0),0)</f>
        <v>493.39</v>
      </c>
      <c r="G329" s="55">
        <f>VLOOKUP(D329,Objetivos!$G$5:$H$3000,2,0)</f>
        <v>3660.6863280000007</v>
      </c>
      <c r="H329" s="56">
        <f t="shared" si="7"/>
        <v>0.13478073666846002</v>
      </c>
      <c r="I329" s="55">
        <f>IF(H329="",0,RANK($H329,H328:H329,0))</f>
        <v>1</v>
      </c>
    </row>
    <row r="330" spans="1:9" ht="16.8" x14ac:dyDescent="0.35">
      <c r="A330" s="220">
        <v>53</v>
      </c>
      <c r="B330" s="220" t="s">
        <v>1210</v>
      </c>
      <c r="C330" s="221" t="s">
        <v>383</v>
      </c>
      <c r="D330" s="221">
        <v>5028</v>
      </c>
      <c r="E330" s="221" t="s">
        <v>1213</v>
      </c>
      <c r="F330" s="230">
        <f>IFERROR(VLOOKUP(D330,'Vta RdV'!$A$3:$B$2000,2,0),0)</f>
        <v>0</v>
      </c>
      <c r="G330" s="230">
        <f>VLOOKUP(D330,Objetivos!$G$5:$H$3000,2,0)</f>
        <v>3546.2806</v>
      </c>
      <c r="H330" s="233">
        <f t="shared" si="7"/>
        <v>0</v>
      </c>
      <c r="I330" s="230">
        <f>IF(H330="",0,RANK($H330,H330:H331,0))</f>
        <v>2</v>
      </c>
    </row>
    <row r="331" spans="1:9" ht="17.399999999999999" thickBot="1" x14ac:dyDescent="0.4">
      <c r="A331" s="222">
        <v>53</v>
      </c>
      <c r="B331" s="222" t="s">
        <v>1210</v>
      </c>
      <c r="C331" s="223" t="s">
        <v>383</v>
      </c>
      <c r="D331" s="223">
        <v>5894</v>
      </c>
      <c r="E331" s="223" t="s">
        <v>1214</v>
      </c>
      <c r="F331" s="231">
        <f>IFERROR(VLOOKUP(D331,'Vta RdV'!$A$3:$B$2000,2,0),0)</f>
        <v>1008</v>
      </c>
      <c r="G331" s="231">
        <f>VLOOKUP(D331,Objetivos!$G$5:$H$3000,2,0)</f>
        <v>3064.6676560000001</v>
      </c>
      <c r="H331" s="234">
        <f t="shared" si="7"/>
        <v>0.32891005262072698</v>
      </c>
      <c r="I331" s="231">
        <f>IF(H331="",0,RANK($H331,H330:H331,0))</f>
        <v>1</v>
      </c>
    </row>
    <row r="332" spans="1:9" ht="16.8" x14ac:dyDescent="0.35">
      <c r="A332" s="216">
        <v>53</v>
      </c>
      <c r="B332" s="216" t="s">
        <v>1210</v>
      </c>
      <c r="C332" s="217" t="s">
        <v>383</v>
      </c>
      <c r="D332" s="217">
        <v>5247</v>
      </c>
      <c r="E332" s="217" t="s">
        <v>1215</v>
      </c>
      <c r="F332" s="66">
        <f>IFERROR(VLOOKUP(D332,'Vta RdV'!$A$3:$B$2000,2,0),0)</f>
        <v>0</v>
      </c>
      <c r="G332" s="66">
        <f>VLOOKUP(D332,Objetivos!$G$5:$H$3000,2,0)</f>
        <v>2793.7563439999999</v>
      </c>
      <c r="H332" s="67">
        <f t="shared" si="7"/>
        <v>0</v>
      </c>
      <c r="I332" s="66">
        <f>IF(H332="",0,RANK($H332,H332:H333,0))</f>
        <v>1</v>
      </c>
    </row>
    <row r="333" spans="1:9" ht="17.399999999999999" thickBot="1" x14ac:dyDescent="0.4">
      <c r="A333" s="218">
        <v>53</v>
      </c>
      <c r="B333" s="218" t="s">
        <v>1210</v>
      </c>
      <c r="C333" s="219" t="s">
        <v>383</v>
      </c>
      <c r="D333" s="219">
        <v>5760</v>
      </c>
      <c r="E333" s="219" t="s">
        <v>1216</v>
      </c>
      <c r="F333" s="55">
        <f>IFERROR(VLOOKUP(D333,'Vta RdV'!$A$3:$B$2000,2,0),0)</f>
        <v>0</v>
      </c>
      <c r="G333" s="55">
        <f>VLOOKUP(D333,Objetivos!$G$5:$H$3000,2,0)</f>
        <v>2534.3911680000001</v>
      </c>
      <c r="H333" s="56">
        <f t="shared" si="7"/>
        <v>0</v>
      </c>
      <c r="I333" s="55">
        <f>IF(H333="",0,RANK($H333,H332:H333,0))</f>
        <v>1</v>
      </c>
    </row>
    <row r="334" spans="1:9" ht="16.8" x14ac:dyDescent="0.35">
      <c r="A334" s="220">
        <v>53</v>
      </c>
      <c r="B334" s="220" t="s">
        <v>1210</v>
      </c>
      <c r="C334" s="221" t="s">
        <v>383</v>
      </c>
      <c r="D334" s="221">
        <v>13083</v>
      </c>
      <c r="E334" s="221" t="s">
        <v>1217</v>
      </c>
      <c r="F334" s="230">
        <f>IFERROR(VLOOKUP(D334,'Vta RdV'!$A$3:$B$2000,2,0),0)</f>
        <v>0</v>
      </c>
      <c r="G334" s="230">
        <f>VLOOKUP(D334,Objetivos!$G$5:$H$3000,2,0)</f>
        <v>2471.3711360000002</v>
      </c>
      <c r="H334" s="233">
        <f t="shared" si="7"/>
        <v>0</v>
      </c>
      <c r="I334" s="230">
        <f>IF(H334="",0,RANK($H334,H334:H335,0))</f>
        <v>2</v>
      </c>
    </row>
    <row r="335" spans="1:9" ht="17.399999999999999" thickBot="1" x14ac:dyDescent="0.4">
      <c r="A335" s="222">
        <v>53</v>
      </c>
      <c r="B335" s="222" t="s">
        <v>1210</v>
      </c>
      <c r="C335" s="223" t="s">
        <v>383</v>
      </c>
      <c r="D335" s="223">
        <v>1081</v>
      </c>
      <c r="E335" s="223" t="s">
        <v>1218</v>
      </c>
      <c r="F335" s="231">
        <f>IFERROR(VLOOKUP(D335,'Vta RdV'!$A$3:$B$2000,2,0),0)</f>
        <v>245.34</v>
      </c>
      <c r="G335" s="231">
        <f>VLOOKUP(D335,Objetivos!$G$5:$H$3000,2,0)</f>
        <v>2175.6110821052634</v>
      </c>
      <c r="H335" s="234">
        <f t="shared" si="7"/>
        <v>0.11276831691930572</v>
      </c>
      <c r="I335" s="231">
        <f>IF(H335="",0,RANK($H335,H334:H335,0))</f>
        <v>1</v>
      </c>
    </row>
    <row r="336" spans="1:9" ht="16.8" x14ac:dyDescent="0.35">
      <c r="A336" s="224">
        <v>53</v>
      </c>
      <c r="B336" s="224" t="s">
        <v>1210</v>
      </c>
      <c r="C336" s="225" t="s">
        <v>383</v>
      </c>
      <c r="D336" s="225">
        <v>5148</v>
      </c>
      <c r="E336" s="225" t="s">
        <v>1219</v>
      </c>
      <c r="F336" s="53">
        <f>IFERROR(VLOOKUP(D336,'Vta RdV'!$A$3:$B$2000,2,0),0)</f>
        <v>0</v>
      </c>
      <c r="G336" s="53">
        <f>VLOOKUP(D336,Objetivos!$G$5:$H$3000,2,0)</f>
        <v>1787.6275839999998</v>
      </c>
      <c r="H336" s="61">
        <f t="shared" si="7"/>
        <v>0</v>
      </c>
      <c r="I336" s="53">
        <f>IF(H336="",0,RANK($H336,H336:H338,0))</f>
        <v>1</v>
      </c>
    </row>
    <row r="337" spans="1:9" ht="16.8" x14ac:dyDescent="0.35">
      <c r="A337" s="216">
        <v>53</v>
      </c>
      <c r="B337" s="216" t="s">
        <v>1210</v>
      </c>
      <c r="C337" s="217" t="s">
        <v>383</v>
      </c>
      <c r="D337" s="217">
        <v>58217</v>
      </c>
      <c r="E337" s="217" t="s">
        <v>1220</v>
      </c>
      <c r="F337" s="66">
        <f>IFERROR(VLOOKUP(D337,'Vta RdV'!$A$3:$B$2000,2,0),0)</f>
        <v>0</v>
      </c>
      <c r="G337" s="66">
        <f>VLOOKUP(D337,Objetivos!$G$5:$H$3000,2,0)</f>
        <v>1650.3573840000001</v>
      </c>
      <c r="H337" s="67">
        <f t="shared" si="7"/>
        <v>0</v>
      </c>
      <c r="I337" s="66">
        <f>IF(H337="",0,RANK($H337,H336:H338,0))</f>
        <v>1</v>
      </c>
    </row>
    <row r="338" spans="1:9" ht="17.399999999999999" thickBot="1" x14ac:dyDescent="0.4">
      <c r="A338" s="218">
        <v>53</v>
      </c>
      <c r="B338" s="218" t="s">
        <v>1210</v>
      </c>
      <c r="C338" s="219" t="s">
        <v>383</v>
      </c>
      <c r="D338" s="219">
        <v>53662</v>
      </c>
      <c r="E338" s="219" t="s">
        <v>1221</v>
      </c>
      <c r="F338" s="55">
        <f>IFERROR(VLOOKUP(D338,'Vta RdV'!$A$3:$B$2000,2,0),0)</f>
        <v>0</v>
      </c>
      <c r="G338" s="55">
        <f>VLOOKUP(D338,Objetivos!$G$5:$H$3000,2,0)</f>
        <v>1257.354448</v>
      </c>
      <c r="H338" s="56">
        <f t="shared" si="7"/>
        <v>0</v>
      </c>
      <c r="I338" s="55">
        <f>IF(H338="",0,RANK($H338,H336:H338,0))</f>
        <v>1</v>
      </c>
    </row>
    <row r="339" spans="1:9" ht="16.8" x14ac:dyDescent="0.35">
      <c r="A339" s="220">
        <v>53</v>
      </c>
      <c r="B339" s="220" t="s">
        <v>1222</v>
      </c>
      <c r="C339" s="221" t="s">
        <v>766</v>
      </c>
      <c r="D339" s="221">
        <v>7553</v>
      </c>
      <c r="E339" s="221" t="s">
        <v>1223</v>
      </c>
      <c r="F339" s="230">
        <f>IFERROR(VLOOKUP(D339,'Vta RdV'!$A$3:$B$2000,2,0),0)</f>
        <v>0</v>
      </c>
      <c r="G339" s="230">
        <f>VLOOKUP(D339,Objetivos!$G$5:$H$3000,2,0)</f>
        <v>3175.2524800000006</v>
      </c>
      <c r="H339" s="233">
        <f t="shared" si="7"/>
        <v>0</v>
      </c>
      <c r="I339" s="230">
        <f>IF(H339="",0,RANK($H339,H339:H340,0))</f>
        <v>2</v>
      </c>
    </row>
    <row r="340" spans="1:9" ht="17.399999999999999" thickBot="1" x14ac:dyDescent="0.4">
      <c r="A340" s="222">
        <v>53</v>
      </c>
      <c r="B340" s="222" t="s">
        <v>1222</v>
      </c>
      <c r="C340" s="223" t="s">
        <v>766</v>
      </c>
      <c r="D340" s="223">
        <v>726</v>
      </c>
      <c r="E340" s="223" t="s">
        <v>1224</v>
      </c>
      <c r="F340" s="231">
        <f>IFERROR(VLOOKUP(D340,'Vta RdV'!$A$3:$B$2000,2,0),0)</f>
        <v>469.62</v>
      </c>
      <c r="G340" s="231">
        <f>VLOOKUP(D340,Objetivos!$G$5:$H$3000,2,0)</f>
        <v>2196.7072399999997</v>
      </c>
      <c r="H340" s="234">
        <f t="shared" si="7"/>
        <v>0.21378360823356693</v>
      </c>
      <c r="I340" s="231">
        <f>IF(H340="",0,RANK($H340,H339:H340,0))</f>
        <v>1</v>
      </c>
    </row>
    <row r="341" spans="1:9" ht="16.8" x14ac:dyDescent="0.35">
      <c r="A341" s="216">
        <v>53</v>
      </c>
      <c r="B341" s="216" t="s">
        <v>1222</v>
      </c>
      <c r="C341" s="217" t="s">
        <v>766</v>
      </c>
      <c r="D341" s="217">
        <v>5531</v>
      </c>
      <c r="E341" s="217" t="s">
        <v>1225</v>
      </c>
      <c r="F341" s="66">
        <f>IFERROR(VLOOKUP(D341,'Vta RdV'!$A$3:$B$2000,2,0),0)</f>
        <v>0</v>
      </c>
      <c r="G341" s="66">
        <f>VLOOKUP(D341,Objetivos!$G$5:$H$3000,2,0)</f>
        <v>2152.9429680000003</v>
      </c>
      <c r="H341" s="67">
        <f t="shared" si="7"/>
        <v>0</v>
      </c>
      <c r="I341" s="66">
        <f>IF(H341="",0,RANK($H341,H341:H342,0))</f>
        <v>2</v>
      </c>
    </row>
    <row r="342" spans="1:9" ht="17.399999999999999" thickBot="1" x14ac:dyDescent="0.4">
      <c r="A342" s="218">
        <v>53</v>
      </c>
      <c r="B342" s="218" t="s">
        <v>1222</v>
      </c>
      <c r="C342" s="219" t="s">
        <v>766</v>
      </c>
      <c r="D342" s="219">
        <v>720</v>
      </c>
      <c r="E342" s="219" t="s">
        <v>1226</v>
      </c>
      <c r="F342" s="55">
        <f>IFERROR(VLOOKUP(D342,'Vta RdV'!$A$3:$B$2000,2,0),0)</f>
        <v>109.92</v>
      </c>
      <c r="G342" s="55">
        <f>VLOOKUP(D342,Objetivos!$G$5:$H$3000,2,0)</f>
        <v>2047.2177520000002</v>
      </c>
      <c r="H342" s="56">
        <f t="shared" si="7"/>
        <v>5.3692383183281421E-2</v>
      </c>
      <c r="I342" s="55">
        <f>IF(H342="",0,RANK($H342,H341:H342,0))</f>
        <v>1</v>
      </c>
    </row>
    <row r="343" spans="1:9" ht="16.8" x14ac:dyDescent="0.35">
      <c r="A343" s="220">
        <v>53</v>
      </c>
      <c r="B343" s="220" t="s">
        <v>1222</v>
      </c>
      <c r="C343" s="221" t="s">
        <v>766</v>
      </c>
      <c r="D343" s="221">
        <v>7680</v>
      </c>
      <c r="E343" s="221" t="s">
        <v>1227</v>
      </c>
      <c r="F343" s="230">
        <f>IFERROR(VLOOKUP(D343,'Vta RdV'!$A$3:$B$2000,2,0),0)</f>
        <v>0</v>
      </c>
      <c r="G343" s="230">
        <f>VLOOKUP(D343,Objetivos!$G$5:$H$3000,2,0)</f>
        <v>1728.4695120000001</v>
      </c>
      <c r="H343" s="233">
        <f t="shared" si="7"/>
        <v>0</v>
      </c>
      <c r="I343" s="230">
        <f>IF(H343="",0,RANK($H343,H343:H344,0))</f>
        <v>2</v>
      </c>
    </row>
    <row r="344" spans="1:9" ht="17.399999999999999" thickBot="1" x14ac:dyDescent="0.4">
      <c r="A344" s="222">
        <v>53</v>
      </c>
      <c r="B344" s="222" t="s">
        <v>1222</v>
      </c>
      <c r="C344" s="223" t="s">
        <v>766</v>
      </c>
      <c r="D344" s="223">
        <v>20255</v>
      </c>
      <c r="E344" s="223" t="s">
        <v>1228</v>
      </c>
      <c r="F344" s="231">
        <f>IFERROR(VLOOKUP(D344,'Vta RdV'!$A$3:$B$2000,2,0),0)</f>
        <v>502.5</v>
      </c>
      <c r="G344" s="231">
        <f>VLOOKUP(D344,Objetivos!$G$5:$H$3000,2,0)</f>
        <v>1713.0196400000002</v>
      </c>
      <c r="H344" s="234">
        <f t="shared" si="7"/>
        <v>0.29334164551668535</v>
      </c>
      <c r="I344" s="231">
        <f>IF(H344="",0,RANK($H344,H343:H344,0))</f>
        <v>1</v>
      </c>
    </row>
    <row r="345" spans="1:9" ht="16.8" x14ac:dyDescent="0.35">
      <c r="A345" s="216">
        <v>53</v>
      </c>
      <c r="B345" s="216" t="s">
        <v>1222</v>
      </c>
      <c r="C345" s="217" t="s">
        <v>766</v>
      </c>
      <c r="D345" s="217">
        <v>52061</v>
      </c>
      <c r="E345" s="217" t="s">
        <v>1229</v>
      </c>
      <c r="F345" s="66">
        <f>IFERROR(VLOOKUP(D345,'Vta RdV'!$A$3:$B$2000,2,0),0)</f>
        <v>76.56</v>
      </c>
      <c r="G345" s="66">
        <f>VLOOKUP(D345,Objetivos!$G$5:$H$3000,2,0)</f>
        <v>1477.6903279999999</v>
      </c>
      <c r="H345" s="67">
        <f t="shared" si="7"/>
        <v>5.1810584768204562E-2</v>
      </c>
      <c r="I345" s="66">
        <f>IF(H345="",0,RANK($H345,H345:H346,0))</f>
        <v>2</v>
      </c>
    </row>
    <row r="346" spans="1:9" ht="17.399999999999999" thickBot="1" x14ac:dyDescent="0.4">
      <c r="A346" s="218">
        <v>53</v>
      </c>
      <c r="B346" s="218" t="s">
        <v>1222</v>
      </c>
      <c r="C346" s="219" t="s">
        <v>766</v>
      </c>
      <c r="D346" s="219">
        <v>7736</v>
      </c>
      <c r="E346" s="219" t="s">
        <v>1230</v>
      </c>
      <c r="F346" s="55">
        <f>IFERROR(VLOOKUP(D346,'Vta RdV'!$A$3:$B$2000,2,0),0)</f>
        <v>623.13</v>
      </c>
      <c r="G346" s="55">
        <f>VLOOKUP(D346,Objetivos!$G$5:$H$3000,2,0)</f>
        <v>1453.1086720000003</v>
      </c>
      <c r="H346" s="56">
        <f t="shared" si="7"/>
        <v>0.42882546364708496</v>
      </c>
      <c r="I346" s="55">
        <f>IF(H346="",0,RANK($H346,H345:H346,0))</f>
        <v>1</v>
      </c>
    </row>
    <row r="347" spans="1:9" ht="16.8" x14ac:dyDescent="0.35">
      <c r="A347" s="220">
        <v>53</v>
      </c>
      <c r="B347" s="220" t="s">
        <v>1222</v>
      </c>
      <c r="C347" s="221" t="s">
        <v>766</v>
      </c>
      <c r="D347" s="221">
        <v>7026</v>
      </c>
      <c r="E347" s="221" t="s">
        <v>1231</v>
      </c>
      <c r="F347" s="230">
        <f>IFERROR(VLOOKUP(D347,'Vta RdV'!$A$3:$B$2000,2,0),0)</f>
        <v>395</v>
      </c>
      <c r="G347" s="230">
        <f>VLOOKUP(D347,Objetivos!$G$5:$H$3000,2,0)</f>
        <v>1339.4103359999999</v>
      </c>
      <c r="H347" s="233">
        <f t="shared" si="7"/>
        <v>0.29490589208055806</v>
      </c>
      <c r="I347" s="230">
        <f>IF(H347="",0,RANK($H347,H347:H348,0))</f>
        <v>1</v>
      </c>
    </row>
    <row r="348" spans="1:9" ht="17.399999999999999" thickBot="1" x14ac:dyDescent="0.4">
      <c r="A348" s="222">
        <v>53</v>
      </c>
      <c r="B348" s="222" t="s">
        <v>1222</v>
      </c>
      <c r="C348" s="223" t="s">
        <v>766</v>
      </c>
      <c r="D348" s="223">
        <v>52199</v>
      </c>
      <c r="E348" s="223" t="s">
        <v>1232</v>
      </c>
      <c r="F348" s="231">
        <f>IFERROR(VLOOKUP(D348,'Vta RdV'!$A$3:$B$2000,2,0),0)</f>
        <v>0</v>
      </c>
      <c r="G348" s="231">
        <f>VLOOKUP(D348,Objetivos!$G$5:$H$3000,2,0)</f>
        <v>950.36653600000011</v>
      </c>
      <c r="H348" s="234">
        <f t="shared" si="7"/>
        <v>0</v>
      </c>
      <c r="I348" s="231">
        <f>IF(H348="",0,RANK($H348,H347:H348,0))</f>
        <v>2</v>
      </c>
    </row>
    <row r="349" spans="1:9" ht="16.8" x14ac:dyDescent="0.35">
      <c r="A349" s="216">
        <v>53</v>
      </c>
      <c r="B349" s="216" t="s">
        <v>1222</v>
      </c>
      <c r="C349" s="217" t="s">
        <v>766</v>
      </c>
      <c r="D349" s="217">
        <v>53982</v>
      </c>
      <c r="E349" s="217" t="s">
        <v>1233</v>
      </c>
      <c r="F349" s="66">
        <f>IFERROR(VLOOKUP(D349,'Vta RdV'!$A$3:$B$2000,2,0),0)</f>
        <v>0</v>
      </c>
      <c r="G349" s="66">
        <f>VLOOKUP(D349,Objetivos!$G$5:$H$3000,2,0)</f>
        <v>808.07037600000001</v>
      </c>
      <c r="H349" s="67">
        <f t="shared" si="7"/>
        <v>0</v>
      </c>
      <c r="I349" s="66">
        <f>IF(H349="",0,RANK($H349,H349:H350,0))</f>
        <v>1</v>
      </c>
    </row>
    <row r="350" spans="1:9" ht="17.399999999999999" thickBot="1" x14ac:dyDescent="0.4">
      <c r="A350" s="218">
        <v>53</v>
      </c>
      <c r="B350" s="218" t="s">
        <v>1222</v>
      </c>
      <c r="C350" s="219" t="s">
        <v>766</v>
      </c>
      <c r="D350" s="219">
        <v>53996</v>
      </c>
      <c r="E350" s="219" t="s">
        <v>1234</v>
      </c>
      <c r="F350" s="55">
        <f>IFERROR(VLOOKUP(D350,'Vta RdV'!$A$3:$B$2000,2,0),0)</f>
        <v>0</v>
      </c>
      <c r="G350" s="55">
        <f>VLOOKUP(D350,Objetivos!$G$5:$H$3000,2,0)</f>
        <v>716.40632000000005</v>
      </c>
      <c r="H350" s="56">
        <f t="shared" si="7"/>
        <v>0</v>
      </c>
      <c r="I350" s="55">
        <f>IF(H350="",0,RANK($H350,H349:H350,0))</f>
        <v>1</v>
      </c>
    </row>
    <row r="351" spans="1:9" ht="16.8" x14ac:dyDescent="0.35">
      <c r="A351" s="220">
        <v>55</v>
      </c>
      <c r="B351" s="220" t="s">
        <v>1235</v>
      </c>
      <c r="C351" s="221" t="s">
        <v>387</v>
      </c>
      <c r="D351" s="221">
        <v>24032</v>
      </c>
      <c r="E351" s="221" t="s">
        <v>1236</v>
      </c>
      <c r="F351" s="230">
        <f>IFERROR(VLOOKUP(D351,'Vta RdV'!$A$3:$B$2000,2,0),0)</f>
        <v>0</v>
      </c>
      <c r="G351" s="230">
        <f>VLOOKUP(D351,Objetivos!$G$5:$H$3000,2,0)</f>
        <v>3082.4086400000001</v>
      </c>
      <c r="H351" s="233">
        <f t="shared" si="7"/>
        <v>0</v>
      </c>
      <c r="I351" s="230">
        <f>IF(H351="",0,RANK($H351,H351:H352,0))</f>
        <v>2</v>
      </c>
    </row>
    <row r="352" spans="1:9" ht="17.399999999999999" thickBot="1" x14ac:dyDescent="0.4">
      <c r="A352" s="222">
        <v>55</v>
      </c>
      <c r="B352" s="222" t="s">
        <v>1235</v>
      </c>
      <c r="C352" s="223" t="s">
        <v>387</v>
      </c>
      <c r="D352" s="223">
        <v>24006</v>
      </c>
      <c r="E352" s="223" t="s">
        <v>1237</v>
      </c>
      <c r="F352" s="231">
        <f>IFERROR(VLOOKUP(D352,'Vta RdV'!$A$3:$B$2000,2,0),0)</f>
        <v>1618.9700000000003</v>
      </c>
      <c r="G352" s="231">
        <f>VLOOKUP(D352,Objetivos!$G$5:$H$3000,2,0)</f>
        <v>2720.9374160000002</v>
      </c>
      <c r="H352" s="234">
        <f t="shared" si="7"/>
        <v>0.59500449752351092</v>
      </c>
      <c r="I352" s="231">
        <f>IF(H352="",0,RANK($H352,H351:H352,0))</f>
        <v>1</v>
      </c>
    </row>
    <row r="353" spans="1:9" ht="16.8" x14ac:dyDescent="0.35">
      <c r="A353" s="216">
        <v>55</v>
      </c>
      <c r="B353" s="216" t="s">
        <v>1235</v>
      </c>
      <c r="C353" s="217" t="s">
        <v>387</v>
      </c>
      <c r="D353" s="217">
        <v>24064</v>
      </c>
      <c r="E353" s="217" t="s">
        <v>1238</v>
      </c>
      <c r="F353" s="66">
        <f>IFERROR(VLOOKUP(D353,'Vta RdV'!$A$3:$B$2000,2,0),0)</f>
        <v>0</v>
      </c>
      <c r="G353" s="66">
        <f>VLOOKUP(D353,Objetivos!$G$5:$H$3000,2,0)</f>
        <v>2234.6609280000002</v>
      </c>
      <c r="H353" s="67">
        <f t="shared" si="7"/>
        <v>0</v>
      </c>
      <c r="I353" s="66">
        <f>IF(H353="",0,RANK($H353,H353:H354,0))</f>
        <v>1</v>
      </c>
    </row>
    <row r="354" spans="1:9" ht="17.399999999999999" thickBot="1" x14ac:dyDescent="0.4">
      <c r="A354" s="218">
        <v>55</v>
      </c>
      <c r="B354" s="218" t="s">
        <v>1235</v>
      </c>
      <c r="C354" s="219" t="s">
        <v>387</v>
      </c>
      <c r="D354" s="219">
        <v>6749</v>
      </c>
      <c r="E354" s="219" t="s">
        <v>1239</v>
      </c>
      <c r="F354" s="55">
        <f>IFERROR(VLOOKUP(D354,'Vta RdV'!$A$3:$B$2000,2,0),0)</f>
        <v>0</v>
      </c>
      <c r="G354" s="55">
        <f>VLOOKUP(D354,Objetivos!$G$5:$H$3000,2,0)</f>
        <v>1843.1152400000001</v>
      </c>
      <c r="H354" s="56">
        <f t="shared" si="7"/>
        <v>0</v>
      </c>
      <c r="I354" s="55">
        <f>IF(H354="",0,RANK($H354,H353:H354,0))</f>
        <v>1</v>
      </c>
    </row>
    <row r="355" spans="1:9" ht="16.8" x14ac:dyDescent="0.35">
      <c r="A355" s="220">
        <v>55</v>
      </c>
      <c r="B355" s="220" t="s">
        <v>1235</v>
      </c>
      <c r="C355" s="221" t="s">
        <v>387</v>
      </c>
      <c r="D355" s="221">
        <v>1383</v>
      </c>
      <c r="E355" s="221" t="s">
        <v>1240</v>
      </c>
      <c r="F355" s="230">
        <f>IFERROR(VLOOKUP(D355,'Vta RdV'!$A$3:$B$2000,2,0),0)</f>
        <v>0</v>
      </c>
      <c r="G355" s="230">
        <f>VLOOKUP(D355,Objetivos!$G$5:$H$3000,2,0)</f>
        <v>1752.023784</v>
      </c>
      <c r="H355" s="233">
        <f t="shared" si="7"/>
        <v>0</v>
      </c>
      <c r="I355" s="230">
        <f>IF(H355="",0,RANK($H355,H355:H356,0))</f>
        <v>2</v>
      </c>
    </row>
    <row r="356" spans="1:9" ht="17.399999999999999" thickBot="1" x14ac:dyDescent="0.4">
      <c r="A356" s="222">
        <v>55</v>
      </c>
      <c r="B356" s="222" t="s">
        <v>1235</v>
      </c>
      <c r="C356" s="223" t="s">
        <v>387</v>
      </c>
      <c r="D356" s="223">
        <v>52824</v>
      </c>
      <c r="E356" s="223" t="s">
        <v>1241</v>
      </c>
      <c r="F356" s="231">
        <f>IFERROR(VLOOKUP(D356,'Vta RdV'!$A$3:$B$2000,2,0),0)</f>
        <v>128</v>
      </c>
      <c r="G356" s="231">
        <f>VLOOKUP(D356,Objetivos!$G$5:$H$3000,2,0)</f>
        <v>1672.4016080000001</v>
      </c>
      <c r="H356" s="234">
        <f t="shared" si="7"/>
        <v>7.6536640115452456E-2</v>
      </c>
      <c r="I356" s="231">
        <f>IF(H356="",0,RANK($H356,H355:H356,0))</f>
        <v>1</v>
      </c>
    </row>
    <row r="357" spans="1:9" ht="16.8" x14ac:dyDescent="0.35">
      <c r="A357" s="216">
        <v>55</v>
      </c>
      <c r="B357" s="216" t="s">
        <v>1235</v>
      </c>
      <c r="C357" s="217" t="s">
        <v>387</v>
      </c>
      <c r="D357" s="217">
        <v>40536</v>
      </c>
      <c r="E357" s="217" t="s">
        <v>1242</v>
      </c>
      <c r="F357" s="66">
        <f>IFERROR(VLOOKUP(D357,'Vta RdV'!$A$3:$B$2000,2,0),0)</f>
        <v>684.72</v>
      </c>
      <c r="G357" s="66">
        <f>VLOOKUP(D357,Objetivos!$G$5:$H$3000,2,0)</f>
        <v>1573.016224</v>
      </c>
      <c r="H357" s="67">
        <f t="shared" si="7"/>
        <v>0.43529112386319546</v>
      </c>
      <c r="I357" s="66">
        <f>IF(H357="",0,RANK($H357,H357:H358,0))</f>
        <v>1</v>
      </c>
    </row>
    <row r="358" spans="1:9" ht="17.399999999999999" thickBot="1" x14ac:dyDescent="0.4">
      <c r="A358" s="218">
        <v>55</v>
      </c>
      <c r="B358" s="218" t="s">
        <v>1235</v>
      </c>
      <c r="C358" s="219" t="s">
        <v>387</v>
      </c>
      <c r="D358" s="219">
        <v>53434</v>
      </c>
      <c r="E358" s="219" t="s">
        <v>1243</v>
      </c>
      <c r="F358" s="55">
        <f>IFERROR(VLOOKUP(D358,'Vta RdV'!$A$3:$B$2000,2,0),0)</f>
        <v>87.9</v>
      </c>
      <c r="G358" s="55">
        <f>VLOOKUP(D358,Objetivos!$G$5:$H$3000,2,0)</f>
        <v>1349.5074960000002</v>
      </c>
      <c r="H358" s="56">
        <f t="shared" si="7"/>
        <v>6.5134873470906601E-2</v>
      </c>
      <c r="I358" s="55">
        <f>IF(H358="",0,RANK($H358,H357:H358,0))</f>
        <v>2</v>
      </c>
    </row>
    <row r="359" spans="1:9" ht="16.8" x14ac:dyDescent="0.35">
      <c r="A359" s="220">
        <v>55</v>
      </c>
      <c r="B359" s="220" t="s">
        <v>1235</v>
      </c>
      <c r="C359" s="221" t="s">
        <v>387</v>
      </c>
      <c r="D359" s="221">
        <v>42236</v>
      </c>
      <c r="E359" s="221" t="s">
        <v>1244</v>
      </c>
      <c r="F359" s="230">
        <f>IFERROR(VLOOKUP(D359,'Vta RdV'!$A$3:$B$2000,2,0),0)</f>
        <v>39.950000000000003</v>
      </c>
      <c r="G359" s="230">
        <f>VLOOKUP(D359,Objetivos!$G$5:$H$3000,2,0)</f>
        <v>1263.725968</v>
      </c>
      <c r="H359" s="233">
        <f t="shared" si="7"/>
        <v>3.1612866247597758E-2</v>
      </c>
      <c r="I359" s="230">
        <f>IF(H359="",0,RANK($H359,H359:H360,0))</f>
        <v>1</v>
      </c>
    </row>
    <row r="360" spans="1:9" ht="17.399999999999999" thickBot="1" x14ac:dyDescent="0.4">
      <c r="A360" s="222">
        <v>55</v>
      </c>
      <c r="B360" s="222" t="s">
        <v>1235</v>
      </c>
      <c r="C360" s="223" t="s">
        <v>387</v>
      </c>
      <c r="D360" s="223">
        <v>53895</v>
      </c>
      <c r="E360" s="223" t="s">
        <v>1245</v>
      </c>
      <c r="F360" s="231">
        <f>IFERROR(VLOOKUP(D360,'Vta RdV'!$A$3:$B$2000,2,0),0)</f>
        <v>0</v>
      </c>
      <c r="G360" s="231">
        <f>VLOOKUP(D360,Objetivos!$G$5:$H$3000,2,0)</f>
        <v>1123.7955360000001</v>
      </c>
      <c r="H360" s="234">
        <f t="shared" si="7"/>
        <v>0</v>
      </c>
      <c r="I360" s="231">
        <f>IF(H360="",0,RANK($H360,H359:H360,0))</f>
        <v>2</v>
      </c>
    </row>
    <row r="361" spans="1:9" ht="16.8" x14ac:dyDescent="0.35">
      <c r="A361" s="216">
        <v>55</v>
      </c>
      <c r="B361" s="216" t="s">
        <v>1235</v>
      </c>
      <c r="C361" s="217" t="s">
        <v>387</v>
      </c>
      <c r="D361" s="217">
        <v>53872</v>
      </c>
      <c r="E361" s="217" t="s">
        <v>1246</v>
      </c>
      <c r="F361" s="66">
        <f>IFERROR(VLOOKUP(D361,'Vta RdV'!$A$3:$B$2000,2,0),0)</f>
        <v>0</v>
      </c>
      <c r="G361" s="66">
        <f>VLOOKUP(D361,Objetivos!$G$5:$H$3000,2,0)</f>
        <v>906.03195200000016</v>
      </c>
      <c r="H361" s="67">
        <f t="shared" si="7"/>
        <v>0</v>
      </c>
      <c r="I361" s="66">
        <f>IF(H361="",0,RANK($H361,H361:H362,0))</f>
        <v>1</v>
      </c>
    </row>
    <row r="362" spans="1:9" ht="17.399999999999999" thickBot="1" x14ac:dyDescent="0.4">
      <c r="A362" s="218">
        <v>55</v>
      </c>
      <c r="B362" s="218" t="s">
        <v>1235</v>
      </c>
      <c r="C362" s="219" t="s">
        <v>387</v>
      </c>
      <c r="D362" s="219">
        <v>53942</v>
      </c>
      <c r="E362" s="219" t="s">
        <v>1247</v>
      </c>
      <c r="F362" s="55">
        <f>IFERROR(VLOOKUP(D362,'Vta RdV'!$A$3:$B$2000,2,0),0)</f>
        <v>0</v>
      </c>
      <c r="G362" s="55">
        <f>VLOOKUP(D362,Objetivos!$G$5:$H$3000,2,0)</f>
        <v>828.3456000000001</v>
      </c>
      <c r="H362" s="56">
        <f t="shared" si="7"/>
        <v>0</v>
      </c>
      <c r="I362" s="55">
        <f>IF(H362="",0,RANK($H362,H361:H362,0))</f>
        <v>1</v>
      </c>
    </row>
    <row r="363" spans="1:9" ht="16.8" x14ac:dyDescent="0.35">
      <c r="A363" s="220">
        <v>55</v>
      </c>
      <c r="B363" s="220" t="s">
        <v>1235</v>
      </c>
      <c r="C363" s="221" t="s">
        <v>387</v>
      </c>
      <c r="D363" s="221">
        <v>53842</v>
      </c>
      <c r="E363" s="221" t="s">
        <v>1248</v>
      </c>
      <c r="F363" s="230">
        <f>IFERROR(VLOOKUP(D363,'Vta RdV'!$A$3:$B$2000,2,0),0)</f>
        <v>0</v>
      </c>
      <c r="G363" s="230">
        <f>VLOOKUP(D363,Objetivos!$G$5:$H$3000,2,0)</f>
        <v>707.87473684210545</v>
      </c>
      <c r="H363" s="233">
        <f t="shared" si="7"/>
        <v>0</v>
      </c>
      <c r="I363" s="230">
        <f>IF(H363="",0,RANK($H363,H363:H364,0))</f>
        <v>1</v>
      </c>
    </row>
    <row r="364" spans="1:9" ht="17.399999999999999" thickBot="1" x14ac:dyDescent="0.4">
      <c r="A364" s="222">
        <v>55</v>
      </c>
      <c r="B364" s="222" t="s">
        <v>1235</v>
      </c>
      <c r="C364" s="223" t="s">
        <v>387</v>
      </c>
      <c r="D364" s="223">
        <v>54079</v>
      </c>
      <c r="E364" s="223" t="s">
        <v>1249</v>
      </c>
      <c r="F364" s="231">
        <f>IFERROR(VLOOKUP(D364,'Vta RdV'!$A$3:$B$2000,2,0),0)</f>
        <v>0</v>
      </c>
      <c r="G364" s="231">
        <f>VLOOKUP(D364,Objetivos!$G$5:$H$3000,2,0)</f>
        <v>821.49353599999995</v>
      </c>
      <c r="H364" s="234">
        <f t="shared" si="7"/>
        <v>0</v>
      </c>
      <c r="I364" s="231">
        <f>IF(H364="",0,RANK($H364,H363:H364,0))</f>
        <v>1</v>
      </c>
    </row>
    <row r="365" spans="1:9" ht="16.8" x14ac:dyDescent="0.35">
      <c r="A365" s="216">
        <v>55</v>
      </c>
      <c r="B365" s="216" t="s">
        <v>1250</v>
      </c>
      <c r="C365" s="217" t="s">
        <v>388</v>
      </c>
      <c r="D365" s="217">
        <v>58815</v>
      </c>
      <c r="E365" s="217" t="s">
        <v>1251</v>
      </c>
      <c r="F365" s="66">
        <f>IFERROR(VLOOKUP(D365,'Vta RdV'!$A$3:$B$2000,2,0),0)</f>
        <v>0</v>
      </c>
      <c r="G365" s="66">
        <f>VLOOKUP(D365,Objetivos!$G$5:$H$3000,2,0)</f>
        <v>2996.101208</v>
      </c>
      <c r="H365" s="67">
        <f t="shared" si="7"/>
        <v>0</v>
      </c>
      <c r="I365" s="66">
        <f>IF(H365="",0,RANK($H365,H365:H366,0))</f>
        <v>1</v>
      </c>
    </row>
    <row r="366" spans="1:9" ht="17.399999999999999" thickBot="1" x14ac:dyDescent="0.4">
      <c r="A366" s="218">
        <v>55</v>
      </c>
      <c r="B366" s="218" t="s">
        <v>1250</v>
      </c>
      <c r="C366" s="219" t="s">
        <v>388</v>
      </c>
      <c r="D366" s="219">
        <v>3988</v>
      </c>
      <c r="E366" s="219" t="s">
        <v>1252</v>
      </c>
      <c r="F366" s="55">
        <f>IFERROR(VLOOKUP(D366,'Vta RdV'!$A$3:$B$2000,2,0),0)</f>
        <v>0</v>
      </c>
      <c r="G366" s="55">
        <f>VLOOKUP(D366,Objetivos!$G$5:$H$3000,2,0)</f>
        <v>2283.162632</v>
      </c>
      <c r="H366" s="56">
        <f t="shared" si="7"/>
        <v>0</v>
      </c>
      <c r="I366" s="55">
        <f>IF(H366="",0,RANK($H366,H365:H366,0))</f>
        <v>1</v>
      </c>
    </row>
    <row r="367" spans="1:9" ht="16.8" x14ac:dyDescent="0.35">
      <c r="A367" s="220">
        <v>55</v>
      </c>
      <c r="B367" s="220" t="s">
        <v>1250</v>
      </c>
      <c r="C367" s="221" t="s">
        <v>388</v>
      </c>
      <c r="D367" s="221">
        <v>735</v>
      </c>
      <c r="E367" s="221" t="s">
        <v>1253</v>
      </c>
      <c r="F367" s="230">
        <f>IFERROR(VLOOKUP(D367,'Vta RdV'!$A$3:$B$2000,2,0),0)</f>
        <v>0</v>
      </c>
      <c r="G367" s="230">
        <f>VLOOKUP(D367,Objetivos!$G$5:$H$3000,2,0)</f>
        <v>2217.2979440000004</v>
      </c>
      <c r="H367" s="233">
        <f t="shared" si="7"/>
        <v>0</v>
      </c>
      <c r="I367" s="230">
        <f>IF(H367="",0,RANK($H367,H367:H368,0))</f>
        <v>1</v>
      </c>
    </row>
    <row r="368" spans="1:9" ht="17.399999999999999" thickBot="1" x14ac:dyDescent="0.4">
      <c r="A368" s="222">
        <v>55</v>
      </c>
      <c r="B368" s="222" t="s">
        <v>1250</v>
      </c>
      <c r="C368" s="223" t="s">
        <v>388</v>
      </c>
      <c r="D368" s="223">
        <v>30321</v>
      </c>
      <c r="E368" s="223" t="s">
        <v>1254</v>
      </c>
      <c r="F368" s="231">
        <f>IFERROR(VLOOKUP(D368,'Vta RdV'!$A$3:$B$2000,2,0),0)</f>
        <v>0</v>
      </c>
      <c r="G368" s="231">
        <f>VLOOKUP(D368,Objetivos!$G$5:$H$3000,2,0)</f>
        <v>2203.3893120000002</v>
      </c>
      <c r="H368" s="234">
        <f t="shared" si="7"/>
        <v>0</v>
      </c>
      <c r="I368" s="231">
        <f>IF(H368="",0,RANK($H368,H367:H368,0))</f>
        <v>1</v>
      </c>
    </row>
    <row r="369" spans="1:9" ht="16.8" x14ac:dyDescent="0.35">
      <c r="A369" s="216">
        <v>55</v>
      </c>
      <c r="B369" s="216" t="s">
        <v>1250</v>
      </c>
      <c r="C369" s="217" t="s">
        <v>388</v>
      </c>
      <c r="D369" s="217">
        <v>3130</v>
      </c>
      <c r="E369" s="217" t="s">
        <v>1255</v>
      </c>
      <c r="F369" s="66">
        <f>IFERROR(VLOOKUP(D369,'Vta RdV'!$A$3:$B$2000,2,0),0)</f>
        <v>191.61</v>
      </c>
      <c r="G369" s="66">
        <f>VLOOKUP(D369,Objetivos!$G$5:$H$3000,2,0)</f>
        <v>2263.6532888888892</v>
      </c>
      <c r="H369" s="67">
        <f t="shared" si="7"/>
        <v>8.4646355049386335E-2</v>
      </c>
      <c r="I369" s="66">
        <f>IF(H369="",0,RANK($H369,H369:H370,0))</f>
        <v>1</v>
      </c>
    </row>
    <row r="370" spans="1:9" ht="17.399999999999999" thickBot="1" x14ac:dyDescent="0.4">
      <c r="A370" s="218">
        <v>55</v>
      </c>
      <c r="B370" s="218" t="s">
        <v>1250</v>
      </c>
      <c r="C370" s="219" t="s">
        <v>388</v>
      </c>
      <c r="D370" s="219">
        <v>7688</v>
      </c>
      <c r="E370" s="219" t="s">
        <v>1256</v>
      </c>
      <c r="F370" s="55">
        <f>IFERROR(VLOOKUP(D370,'Vta RdV'!$A$3:$B$2000,2,0),0)</f>
        <v>0</v>
      </c>
      <c r="G370" s="55">
        <f>VLOOKUP(D370,Objetivos!$G$5:$H$3000,2,0)</f>
        <v>2023.657592</v>
      </c>
      <c r="H370" s="56">
        <f t="shared" si="7"/>
        <v>0</v>
      </c>
      <c r="I370" s="55">
        <f>IF(H370="",0,RANK($H370,H369:H370,0))</f>
        <v>2</v>
      </c>
    </row>
    <row r="371" spans="1:9" ht="16.8" x14ac:dyDescent="0.35">
      <c r="A371" s="220">
        <v>55</v>
      </c>
      <c r="B371" s="220" t="s">
        <v>1250</v>
      </c>
      <c r="C371" s="221" t="s">
        <v>388</v>
      </c>
      <c r="D371" s="221">
        <v>3832</v>
      </c>
      <c r="E371" s="221" t="s">
        <v>1257</v>
      </c>
      <c r="F371" s="230">
        <f>IFERROR(VLOOKUP(D371,'Vta RdV'!$A$3:$B$2000,2,0),0)</f>
        <v>0</v>
      </c>
      <c r="G371" s="230">
        <f>VLOOKUP(D371,Objetivos!$G$5:$H$3000,2,0)</f>
        <v>1914.0842480000001</v>
      </c>
      <c r="H371" s="233">
        <f t="shared" si="7"/>
        <v>0</v>
      </c>
      <c r="I371" s="230">
        <f>IF(H371="",0,RANK($H371,H371:H372,0))</f>
        <v>1</v>
      </c>
    </row>
    <row r="372" spans="1:9" ht="17.399999999999999" thickBot="1" x14ac:dyDescent="0.4">
      <c r="A372" s="222">
        <v>55</v>
      </c>
      <c r="B372" s="222" t="s">
        <v>1250</v>
      </c>
      <c r="C372" s="223" t="s">
        <v>388</v>
      </c>
      <c r="D372" s="223">
        <v>42112</v>
      </c>
      <c r="E372" s="223" t="s">
        <v>1258</v>
      </c>
      <c r="F372" s="231">
        <f>IFERROR(VLOOKUP(D372,'Vta RdV'!$A$3:$B$2000,2,0),0)</f>
        <v>0</v>
      </c>
      <c r="G372" s="231">
        <f>VLOOKUP(D372,Objetivos!$G$5:$H$3000,2,0)</f>
        <v>2909.3140266666669</v>
      </c>
      <c r="H372" s="234">
        <f t="shared" si="7"/>
        <v>0</v>
      </c>
      <c r="I372" s="231">
        <f>IF(H372="",0,RANK($H372,H371:H372,0))</f>
        <v>1</v>
      </c>
    </row>
    <row r="373" spans="1:9" ht="16.8" x14ac:dyDescent="0.35">
      <c r="A373" s="216">
        <v>55</v>
      </c>
      <c r="B373" s="216" t="s">
        <v>1250</v>
      </c>
      <c r="C373" s="217" t="s">
        <v>388</v>
      </c>
      <c r="D373" s="217">
        <v>9082</v>
      </c>
      <c r="E373" s="217" t="s">
        <v>1259</v>
      </c>
      <c r="F373" s="66">
        <f>IFERROR(VLOOKUP(D373,'Vta RdV'!$A$3:$B$2000,2,0),0)</f>
        <v>0</v>
      </c>
      <c r="G373" s="66">
        <f>VLOOKUP(D373,Objetivos!$G$5:$H$3000,2,0)</f>
        <v>1697.580592</v>
      </c>
      <c r="H373" s="67">
        <f t="shared" si="7"/>
        <v>0</v>
      </c>
      <c r="I373" s="66">
        <f>IF(H373="",0,RANK($H373,H373:H374,0))</f>
        <v>2</v>
      </c>
    </row>
    <row r="374" spans="1:9" ht="17.399999999999999" thickBot="1" x14ac:dyDescent="0.4">
      <c r="A374" s="218">
        <v>55</v>
      </c>
      <c r="B374" s="218" t="s">
        <v>1250</v>
      </c>
      <c r="C374" s="219" t="s">
        <v>388</v>
      </c>
      <c r="D374" s="219">
        <v>3236</v>
      </c>
      <c r="E374" s="219" t="s">
        <v>1260</v>
      </c>
      <c r="F374" s="55">
        <f>IFERROR(VLOOKUP(D374,'Vta RdV'!$A$3:$B$2000,2,0),0)</f>
        <v>535.67000000000007</v>
      </c>
      <c r="G374" s="55">
        <f>VLOOKUP(D374,Objetivos!$G$5:$H$3000,2,0)</f>
        <v>1715.2113010526316</v>
      </c>
      <c r="H374" s="56">
        <f t="shared" si="7"/>
        <v>0.3123055449035681</v>
      </c>
      <c r="I374" s="55">
        <f>IF(H374="",0,RANK($H374,H373:H374,0))</f>
        <v>1</v>
      </c>
    </row>
    <row r="375" spans="1:9" ht="16.8" x14ac:dyDescent="0.35">
      <c r="A375" s="226">
        <v>55</v>
      </c>
      <c r="B375" s="226" t="s">
        <v>1250</v>
      </c>
      <c r="C375" s="227" t="s">
        <v>388</v>
      </c>
      <c r="D375" s="227">
        <v>29251</v>
      </c>
      <c r="E375" s="227" t="s">
        <v>1261</v>
      </c>
      <c r="F375" s="232">
        <f>IFERROR(VLOOKUP(D375,'Vta RdV'!$A$3:$B$2000,2,0),0)</f>
        <v>0</v>
      </c>
      <c r="G375" s="232">
        <f>VLOOKUP(D375,Objetivos!$G$5:$H$3000,2,0)</f>
        <v>1567.7871599999999</v>
      </c>
      <c r="H375" s="235">
        <f t="shared" si="7"/>
        <v>0</v>
      </c>
      <c r="I375" s="232">
        <f>IF(H375="",0,RANK($H375,H375:H377,0))</f>
        <v>2</v>
      </c>
    </row>
    <row r="376" spans="1:9" ht="16.8" x14ac:dyDescent="0.35">
      <c r="A376" s="220">
        <v>55</v>
      </c>
      <c r="B376" s="220" t="s">
        <v>1250</v>
      </c>
      <c r="C376" s="221" t="s">
        <v>388</v>
      </c>
      <c r="D376" s="221">
        <v>25082</v>
      </c>
      <c r="E376" s="221" t="s">
        <v>1262</v>
      </c>
      <c r="F376" s="230">
        <f>IFERROR(VLOOKUP(D376,'Vta RdV'!$A$3:$B$2000,2,0),0)</f>
        <v>126.18</v>
      </c>
      <c r="G376" s="230">
        <f>VLOOKUP(D376,Objetivos!$G$5:$H$3000,2,0)</f>
        <v>1424.1179120000002</v>
      </c>
      <c r="H376" s="233">
        <f t="shared" si="7"/>
        <v>8.8602213999819421E-2</v>
      </c>
      <c r="I376" s="230">
        <f>IF(H376="",0,RANK($H376,H375:H377,0))</f>
        <v>1</v>
      </c>
    </row>
    <row r="377" spans="1:9" ht="17.399999999999999" thickBot="1" x14ac:dyDescent="0.4">
      <c r="A377" s="222">
        <v>55</v>
      </c>
      <c r="B377" s="222" t="s">
        <v>1250</v>
      </c>
      <c r="C377" s="223" t="s">
        <v>388</v>
      </c>
      <c r="D377" s="223">
        <v>53499</v>
      </c>
      <c r="E377" s="223" t="s">
        <v>1263</v>
      </c>
      <c r="F377" s="231">
        <f>IFERROR(VLOOKUP(D377,'Vta RdV'!$A$3:$B$2000,2,0),0)</f>
        <v>0</v>
      </c>
      <c r="G377" s="231">
        <f>VLOOKUP(D377,Objetivos!$G$5:$H$3000,2,0)</f>
        <v>1227.37824</v>
      </c>
      <c r="H377" s="234">
        <f t="shared" si="7"/>
        <v>0</v>
      </c>
      <c r="I377" s="231">
        <f>IF(H377="",0,RANK($H377,H375:H377,0))</f>
        <v>2</v>
      </c>
    </row>
    <row r="378" spans="1:9" ht="16.8" x14ac:dyDescent="0.35">
      <c r="A378" s="216">
        <v>55</v>
      </c>
      <c r="B378" s="216" t="s">
        <v>1264</v>
      </c>
      <c r="C378" s="217" t="s">
        <v>390</v>
      </c>
      <c r="D378" s="217">
        <v>52761</v>
      </c>
      <c r="E378" s="217" t="s">
        <v>1265</v>
      </c>
      <c r="F378" s="66">
        <f>IFERROR(VLOOKUP(D378,'Vta RdV'!$A$3:$B$2000,2,0),0)</f>
        <v>0</v>
      </c>
      <c r="G378" s="66">
        <f>VLOOKUP(D378,Objetivos!$G$5:$H$3000,2,0)</f>
        <v>1952.5535360000003</v>
      </c>
      <c r="H378" s="67">
        <f t="shared" si="7"/>
        <v>0</v>
      </c>
      <c r="I378" s="66">
        <f>IF(H378="",0,RANK($H378,H378:H379,0))</f>
        <v>2</v>
      </c>
    </row>
    <row r="379" spans="1:9" ht="17.399999999999999" thickBot="1" x14ac:dyDescent="0.4">
      <c r="A379" s="218">
        <v>55</v>
      </c>
      <c r="B379" s="218" t="s">
        <v>1264</v>
      </c>
      <c r="C379" s="219" t="s">
        <v>390</v>
      </c>
      <c r="D379" s="219">
        <v>42256</v>
      </c>
      <c r="E379" s="219" t="s">
        <v>1266</v>
      </c>
      <c r="F379" s="55">
        <f>IFERROR(VLOOKUP(D379,'Vta RdV'!$A$3:$B$2000,2,0),0)</f>
        <v>308.76</v>
      </c>
      <c r="G379" s="55">
        <f>VLOOKUP(D379,Objetivos!$G$5:$H$3000,2,0)</f>
        <v>1836.1854400000002</v>
      </c>
      <c r="H379" s="56">
        <f t="shared" si="7"/>
        <v>0.16815295082614312</v>
      </c>
      <c r="I379" s="55">
        <f>IF(H379="",0,RANK($H379,H378:H379,0))</f>
        <v>1</v>
      </c>
    </row>
    <row r="380" spans="1:9" ht="16.8" x14ac:dyDescent="0.35">
      <c r="A380" s="220">
        <v>55</v>
      </c>
      <c r="B380" s="220" t="s">
        <v>1264</v>
      </c>
      <c r="C380" s="221" t="s">
        <v>390</v>
      </c>
      <c r="D380" s="221">
        <v>4833</v>
      </c>
      <c r="E380" s="221" t="s">
        <v>1267</v>
      </c>
      <c r="F380" s="230">
        <f>IFERROR(VLOOKUP(D380,'Vta RdV'!$A$3:$B$2000,2,0),0)</f>
        <v>211.5</v>
      </c>
      <c r="G380" s="230">
        <f>VLOOKUP(D380,Objetivos!$G$5:$H$3000,2,0)</f>
        <v>1599.4952168421055</v>
      </c>
      <c r="H380" s="233">
        <f t="shared" si="7"/>
        <v>0.13222921692605366</v>
      </c>
      <c r="I380" s="230">
        <f>IF(H380="",0,RANK($H380,H380:H381,0))</f>
        <v>1</v>
      </c>
    </row>
    <row r="381" spans="1:9" ht="17.399999999999999" thickBot="1" x14ac:dyDescent="0.4">
      <c r="A381" s="222">
        <v>55</v>
      </c>
      <c r="B381" s="222" t="s">
        <v>1264</v>
      </c>
      <c r="C381" s="223" t="s">
        <v>390</v>
      </c>
      <c r="D381" s="223">
        <v>52615</v>
      </c>
      <c r="E381" s="223" t="s">
        <v>1268</v>
      </c>
      <c r="F381" s="231">
        <f>IFERROR(VLOOKUP(D381,'Vta RdV'!$A$3:$B$2000,2,0),0)</f>
        <v>0</v>
      </c>
      <c r="G381" s="231">
        <f>VLOOKUP(D381,Objetivos!$G$5:$H$3000,2,0)</f>
        <v>1470.984952</v>
      </c>
      <c r="H381" s="234">
        <f t="shared" si="7"/>
        <v>0</v>
      </c>
      <c r="I381" s="231">
        <f>IF(H381="",0,RANK($H381,H380:H381,0))</f>
        <v>2</v>
      </c>
    </row>
    <row r="382" spans="1:9" ht="16.8" x14ac:dyDescent="0.35">
      <c r="A382" s="216">
        <v>55</v>
      </c>
      <c r="B382" s="216" t="s">
        <v>1264</v>
      </c>
      <c r="C382" s="217" t="s">
        <v>390</v>
      </c>
      <c r="D382" s="217">
        <v>52350</v>
      </c>
      <c r="E382" s="217" t="s">
        <v>1269</v>
      </c>
      <c r="F382" s="66">
        <f>IFERROR(VLOOKUP(D382,'Vta RdV'!$A$3:$B$2000,2,0),0)</f>
        <v>0</v>
      </c>
      <c r="G382" s="66">
        <f>VLOOKUP(D382,Objetivos!$G$5:$H$3000,2,0)</f>
        <v>1442.042504</v>
      </c>
      <c r="H382" s="67">
        <f t="shared" si="7"/>
        <v>0</v>
      </c>
      <c r="I382" s="66">
        <f>IF(H382="",0,RANK($H382,H382:H383,0))</f>
        <v>1</v>
      </c>
    </row>
    <row r="383" spans="1:9" ht="17.399999999999999" thickBot="1" x14ac:dyDescent="0.4">
      <c r="A383" s="218">
        <v>55</v>
      </c>
      <c r="B383" s="218" t="s">
        <v>1264</v>
      </c>
      <c r="C383" s="219" t="s">
        <v>390</v>
      </c>
      <c r="D383" s="219">
        <v>53955</v>
      </c>
      <c r="E383" s="219" t="s">
        <v>1270</v>
      </c>
      <c r="F383" s="55">
        <f>IFERROR(VLOOKUP(D383,'Vta RdV'!$A$3:$B$2000,2,0),0)</f>
        <v>0</v>
      </c>
      <c r="G383" s="55">
        <f>VLOOKUP(D383,Objetivos!$G$5:$H$3000,2,0)</f>
        <v>1185.8953680000002</v>
      </c>
      <c r="H383" s="56">
        <f t="shared" si="7"/>
        <v>0</v>
      </c>
      <c r="I383" s="55">
        <f>IF(H383="",0,RANK($H383,H382:H383,0))</f>
        <v>1</v>
      </c>
    </row>
    <row r="384" spans="1:9" ht="16.8" x14ac:dyDescent="0.35">
      <c r="A384" s="220">
        <v>55</v>
      </c>
      <c r="B384" s="220" t="s">
        <v>1264</v>
      </c>
      <c r="C384" s="221" t="s">
        <v>390</v>
      </c>
      <c r="D384" s="221">
        <v>42286</v>
      </c>
      <c r="E384" s="221" t="s">
        <v>1271</v>
      </c>
      <c r="F384" s="230">
        <f>IFERROR(VLOOKUP(D384,'Vta RdV'!$A$3:$B$2000,2,0),0)</f>
        <v>0</v>
      </c>
      <c r="G384" s="230">
        <f>VLOOKUP(D384,Objetivos!$G$5:$H$3000,2,0)</f>
        <v>2238.354832</v>
      </c>
      <c r="H384" s="233">
        <f t="shared" si="7"/>
        <v>0</v>
      </c>
      <c r="I384" s="230">
        <f>IF(H384="",0,RANK($H384,H384:H385,0))</f>
        <v>1</v>
      </c>
    </row>
    <row r="385" spans="1:9" ht="17.399999999999999" thickBot="1" x14ac:dyDescent="0.4">
      <c r="A385" s="222">
        <v>55</v>
      </c>
      <c r="B385" s="222" t="s">
        <v>1264</v>
      </c>
      <c r="C385" s="223" t="s">
        <v>390</v>
      </c>
      <c r="D385" s="223">
        <v>2703</v>
      </c>
      <c r="E385" s="223" t="s">
        <v>1272</v>
      </c>
      <c r="F385" s="231">
        <f>IFERROR(VLOOKUP(D385,'Vta RdV'!$A$3:$B$2000,2,0),0)</f>
        <v>0</v>
      </c>
      <c r="G385" s="231">
        <f>VLOOKUP(D385,Objetivos!$G$5:$H$3000,2,0)</f>
        <v>1017.8886000000001</v>
      </c>
      <c r="H385" s="234">
        <f t="shared" si="7"/>
        <v>0</v>
      </c>
      <c r="I385" s="231">
        <f>IF(H385="",0,RANK($H385,H384:H385,0))</f>
        <v>1</v>
      </c>
    </row>
    <row r="386" spans="1:9" ht="16.8" x14ac:dyDescent="0.35">
      <c r="A386" s="216">
        <v>55</v>
      </c>
      <c r="B386" s="216" t="s">
        <v>1264</v>
      </c>
      <c r="C386" s="217" t="s">
        <v>390</v>
      </c>
      <c r="D386" s="217">
        <v>53654</v>
      </c>
      <c r="E386" s="217" t="s">
        <v>1273</v>
      </c>
      <c r="F386" s="66">
        <f>IFERROR(VLOOKUP(D386,'Vta RdV'!$A$3:$B$2000,2,0),0)</f>
        <v>0</v>
      </c>
      <c r="G386" s="66">
        <f>VLOOKUP(D386,Objetivos!$G$5:$H$3000,2,0)</f>
        <v>919.04205600000012</v>
      </c>
      <c r="H386" s="67">
        <f t="shared" si="7"/>
        <v>0</v>
      </c>
      <c r="I386" s="66">
        <f>IF(H386="",0,RANK($H386,H386:H387,0))</f>
        <v>1</v>
      </c>
    </row>
    <row r="387" spans="1:9" ht="17.399999999999999" thickBot="1" x14ac:dyDescent="0.4">
      <c r="A387" s="218">
        <v>55</v>
      </c>
      <c r="B387" s="218" t="s">
        <v>1264</v>
      </c>
      <c r="C387" s="219" t="s">
        <v>390</v>
      </c>
      <c r="D387" s="219">
        <v>54018</v>
      </c>
      <c r="E387" s="219" t="s">
        <v>1274</v>
      </c>
      <c r="F387" s="55">
        <f>IFERROR(VLOOKUP(D387,'Vta RdV'!$A$3:$B$2000,2,0),0)</f>
        <v>0</v>
      </c>
      <c r="G387" s="55">
        <f>VLOOKUP(D387,Objetivos!$G$5:$H$3000,2,0)</f>
        <v>422.27348000000006</v>
      </c>
      <c r="H387" s="56">
        <f t="shared" si="7"/>
        <v>0</v>
      </c>
      <c r="I387" s="55">
        <f>IF(H387="",0,RANK($H387,H386:H387,0))</f>
        <v>1</v>
      </c>
    </row>
    <row r="388" spans="1:9" ht="16.8" x14ac:dyDescent="0.35">
      <c r="A388" s="220">
        <v>55</v>
      </c>
      <c r="B388" s="220" t="s">
        <v>1275</v>
      </c>
      <c r="C388" s="221" t="s">
        <v>391</v>
      </c>
      <c r="D388" s="221">
        <v>58035</v>
      </c>
      <c r="E388" s="221" t="s">
        <v>1276</v>
      </c>
      <c r="F388" s="230">
        <f>IFERROR(VLOOKUP(D388,'Vta RdV'!$A$3:$B$2000,2,0),0)</f>
        <v>0</v>
      </c>
      <c r="G388" s="230">
        <f>VLOOKUP(D388,Objetivos!$G$5:$H$3000,2,0)</f>
        <v>3476.9154400000002</v>
      </c>
      <c r="H388" s="233">
        <f t="shared" si="7"/>
        <v>0</v>
      </c>
      <c r="I388" s="230">
        <f>IF(H388="",0,RANK($H388,H388:H389,0))</f>
        <v>1</v>
      </c>
    </row>
    <row r="389" spans="1:9" ht="17.399999999999999" thickBot="1" x14ac:dyDescent="0.4">
      <c r="A389" s="222">
        <v>55</v>
      </c>
      <c r="B389" s="222" t="s">
        <v>1275</v>
      </c>
      <c r="C389" s="223" t="s">
        <v>391</v>
      </c>
      <c r="D389" s="223">
        <v>250</v>
      </c>
      <c r="E389" s="223" t="s">
        <v>1277</v>
      </c>
      <c r="F389" s="231">
        <f>IFERROR(VLOOKUP(D389,'Vta RdV'!$A$3:$B$2000,2,0),0)</f>
        <v>0</v>
      </c>
      <c r="G389" s="231">
        <f>VLOOKUP(D389,Objetivos!$G$5:$H$3000,2,0)</f>
        <v>2870.8604880000003</v>
      </c>
      <c r="H389" s="234">
        <f t="shared" si="7"/>
        <v>0</v>
      </c>
      <c r="I389" s="231">
        <f>IF(H389="",0,RANK($H389,H388:H389,0))</f>
        <v>1</v>
      </c>
    </row>
    <row r="390" spans="1:9" ht="16.8" x14ac:dyDescent="0.35">
      <c r="A390" s="216">
        <v>55</v>
      </c>
      <c r="B390" s="216" t="s">
        <v>1275</v>
      </c>
      <c r="C390" s="217" t="s">
        <v>391</v>
      </c>
      <c r="D390" s="217">
        <v>272</v>
      </c>
      <c r="E390" s="217" t="s">
        <v>1278</v>
      </c>
      <c r="F390" s="66">
        <f>IFERROR(VLOOKUP(D390,'Vta RdV'!$A$3:$B$2000,2,0),0)</f>
        <v>156.26</v>
      </c>
      <c r="G390" s="66">
        <f>VLOOKUP(D390,Objetivos!$G$5:$H$3000,2,0)</f>
        <v>2692.4009431578947</v>
      </c>
      <c r="H390" s="67">
        <f t="shared" ref="H390:H453" si="8">+F390/G390</f>
        <v>5.8037418385659879E-2</v>
      </c>
      <c r="I390" s="66">
        <f>IF(H390="",0,RANK($H390,H390:H391,0))</f>
        <v>1</v>
      </c>
    </row>
    <row r="391" spans="1:9" ht="17.399999999999999" thickBot="1" x14ac:dyDescent="0.4">
      <c r="A391" s="218">
        <v>55</v>
      </c>
      <c r="B391" s="218" t="s">
        <v>1275</v>
      </c>
      <c r="C391" s="219" t="s">
        <v>391</v>
      </c>
      <c r="D391" s="219">
        <v>58558</v>
      </c>
      <c r="E391" s="219" t="s">
        <v>1279</v>
      </c>
      <c r="F391" s="55">
        <f>IFERROR(VLOOKUP(D391,'Vta RdV'!$A$3:$B$2000,2,0),0)</f>
        <v>0</v>
      </c>
      <c r="G391" s="55">
        <f>VLOOKUP(D391,Objetivos!$G$5:$H$3000,2,0)</f>
        <v>2132.3124126315793</v>
      </c>
      <c r="H391" s="56">
        <f t="shared" si="8"/>
        <v>0</v>
      </c>
      <c r="I391" s="55">
        <f>IF(H391="",0,RANK($H391,H390:H391,0))</f>
        <v>2</v>
      </c>
    </row>
    <row r="392" spans="1:9" ht="16.8" x14ac:dyDescent="0.35">
      <c r="A392" s="220">
        <v>55</v>
      </c>
      <c r="B392" s="220" t="s">
        <v>1275</v>
      </c>
      <c r="C392" s="221" t="s">
        <v>391</v>
      </c>
      <c r="D392" s="221">
        <v>7713</v>
      </c>
      <c r="E392" s="221" t="s">
        <v>1280</v>
      </c>
      <c r="F392" s="230">
        <f>IFERROR(VLOOKUP(D392,'Vta RdV'!$A$3:$B$2000,2,0),0)</f>
        <v>0</v>
      </c>
      <c r="G392" s="230">
        <f>VLOOKUP(D392,Objetivos!$G$5:$H$3000,2,0)</f>
        <v>2176.8243555555559</v>
      </c>
      <c r="H392" s="233">
        <f t="shared" si="8"/>
        <v>0</v>
      </c>
      <c r="I392" s="230">
        <f>IF(H392="",0,RANK($H392,H392:H393,0))</f>
        <v>1</v>
      </c>
    </row>
    <row r="393" spans="1:9" ht="17.399999999999999" thickBot="1" x14ac:dyDescent="0.4">
      <c r="A393" s="222">
        <v>55</v>
      </c>
      <c r="B393" s="222" t="s">
        <v>1275</v>
      </c>
      <c r="C393" s="223" t="s">
        <v>391</v>
      </c>
      <c r="D393" s="223">
        <v>52543</v>
      </c>
      <c r="E393" s="223" t="s">
        <v>1281</v>
      </c>
      <c r="F393" s="231">
        <f>IFERROR(VLOOKUP(D393,'Vta RdV'!$A$3:$B$2000,2,0),0)</f>
        <v>0</v>
      </c>
      <c r="G393" s="231">
        <f>VLOOKUP(D393,Objetivos!$G$5:$H$3000,2,0)</f>
        <v>1940.2155031578948</v>
      </c>
      <c r="H393" s="234">
        <f t="shared" si="8"/>
        <v>0</v>
      </c>
      <c r="I393" s="231">
        <f>IF(H393="",0,RANK($H393,H392:H393,0))</f>
        <v>1</v>
      </c>
    </row>
    <row r="394" spans="1:9" ht="16.8" x14ac:dyDescent="0.35">
      <c r="A394" s="216">
        <v>55</v>
      </c>
      <c r="B394" s="216" t="s">
        <v>1275</v>
      </c>
      <c r="C394" s="217" t="s">
        <v>391</v>
      </c>
      <c r="D394" s="217">
        <v>58</v>
      </c>
      <c r="E394" s="217" t="s">
        <v>1282</v>
      </c>
      <c r="F394" s="66">
        <f>IFERROR(VLOOKUP(D394,'Vta RdV'!$A$3:$B$2000,2,0),0)</f>
        <v>0</v>
      </c>
      <c r="G394" s="66">
        <f>VLOOKUP(D394,Objetivos!$G$5:$H$3000,2,0)</f>
        <v>2022.8137333333334</v>
      </c>
      <c r="H394" s="67">
        <f t="shared" si="8"/>
        <v>0</v>
      </c>
      <c r="I394" s="66">
        <f>IF(H394="",0,RANK($H394,H394:H395,0))</f>
        <v>1</v>
      </c>
    </row>
    <row r="395" spans="1:9" ht="17.399999999999999" thickBot="1" x14ac:dyDescent="0.4">
      <c r="A395" s="218">
        <v>55</v>
      </c>
      <c r="B395" s="218" t="s">
        <v>1275</v>
      </c>
      <c r="C395" s="219" t="s">
        <v>391</v>
      </c>
      <c r="D395" s="219">
        <v>20266</v>
      </c>
      <c r="E395" s="219" t="s">
        <v>1283</v>
      </c>
      <c r="F395" s="55">
        <f>IFERROR(VLOOKUP(D395,'Vta RdV'!$A$3:$B$2000,2,0),0)</f>
        <v>0</v>
      </c>
      <c r="G395" s="55">
        <f>VLOOKUP(D395,Objetivos!$G$5:$H$3000,2,0)</f>
        <v>1660.6376479999999</v>
      </c>
      <c r="H395" s="56">
        <f t="shared" si="8"/>
        <v>0</v>
      </c>
      <c r="I395" s="55">
        <f>IF(H395="",0,RANK($H395,H394:H395,0))</f>
        <v>1</v>
      </c>
    </row>
    <row r="396" spans="1:9" ht="16.8" x14ac:dyDescent="0.35">
      <c r="A396" s="220">
        <v>55</v>
      </c>
      <c r="B396" s="220" t="s">
        <v>1275</v>
      </c>
      <c r="C396" s="221" t="s">
        <v>391</v>
      </c>
      <c r="D396" s="221">
        <v>53238</v>
      </c>
      <c r="E396" s="221" t="s">
        <v>1284</v>
      </c>
      <c r="F396" s="230">
        <f>IFERROR(VLOOKUP(D396,'Vta RdV'!$A$3:$B$2000,2,0),0)</f>
        <v>0</v>
      </c>
      <c r="G396" s="230">
        <f>VLOOKUP(D396,Objetivos!$G$5:$H$3000,2,0)</f>
        <v>814.30909599999995</v>
      </c>
      <c r="H396" s="233">
        <f t="shared" si="8"/>
        <v>0</v>
      </c>
      <c r="I396" s="230">
        <f>IF(H396="",0,RANK($H396,H396:H397,0))</f>
        <v>1</v>
      </c>
    </row>
    <row r="397" spans="1:9" ht="17.399999999999999" thickBot="1" x14ac:dyDescent="0.4">
      <c r="A397" s="222">
        <v>55</v>
      </c>
      <c r="B397" s="222" t="s">
        <v>1275</v>
      </c>
      <c r="C397" s="223" t="s">
        <v>391</v>
      </c>
      <c r="D397" s="223">
        <v>53538</v>
      </c>
      <c r="E397" s="223" t="s">
        <v>1285</v>
      </c>
      <c r="F397" s="231">
        <f>IFERROR(VLOOKUP(D397,'Vta RdV'!$A$3:$B$2000,2,0),0)</f>
        <v>0</v>
      </c>
      <c r="G397" s="231">
        <f>VLOOKUP(D397,Objetivos!$G$5:$H$3000,2,0)</f>
        <v>824.47515789473698</v>
      </c>
      <c r="H397" s="234">
        <f t="shared" si="8"/>
        <v>0</v>
      </c>
      <c r="I397" s="231">
        <f>IF(H397="",0,RANK($H397,H396:H397,0))</f>
        <v>1</v>
      </c>
    </row>
    <row r="398" spans="1:9" ht="16.8" x14ac:dyDescent="0.35">
      <c r="A398" s="216">
        <v>55</v>
      </c>
      <c r="B398" s="216" t="s">
        <v>1275</v>
      </c>
      <c r="C398" s="217" t="s">
        <v>391</v>
      </c>
      <c r="D398" s="217">
        <v>53720</v>
      </c>
      <c r="E398" s="217" t="s">
        <v>1286</v>
      </c>
      <c r="F398" s="66">
        <f>IFERROR(VLOOKUP(D398,'Vta RdV'!$A$3:$B$2000,2,0),0)</f>
        <v>0</v>
      </c>
      <c r="G398" s="66">
        <f>VLOOKUP(D398,Objetivos!$G$5:$H$3000,2,0)</f>
        <v>803.13975578947384</v>
      </c>
      <c r="H398" s="67">
        <f t="shared" si="8"/>
        <v>0</v>
      </c>
      <c r="I398" s="66">
        <f>IF(H398="",0,RANK($H398,H398:H399,0))</f>
        <v>1</v>
      </c>
    </row>
    <row r="399" spans="1:9" ht="17.399999999999999" thickBot="1" x14ac:dyDescent="0.4">
      <c r="A399" s="218">
        <v>55</v>
      </c>
      <c r="B399" s="218" t="s">
        <v>1275</v>
      </c>
      <c r="C399" s="219" t="s">
        <v>391</v>
      </c>
      <c r="D399" s="219">
        <v>53661</v>
      </c>
      <c r="E399" s="219" t="s">
        <v>1287</v>
      </c>
      <c r="F399" s="55">
        <f>IFERROR(VLOOKUP(D399,'Vta RdV'!$A$3:$B$2000,2,0),0)</f>
        <v>0</v>
      </c>
      <c r="G399" s="55">
        <f>VLOOKUP(D399,Objetivos!$G$5:$H$3000,2,0)</f>
        <v>689.152736</v>
      </c>
      <c r="H399" s="56">
        <f t="shared" si="8"/>
        <v>0</v>
      </c>
      <c r="I399" s="55">
        <f>IF(H399="",0,RANK($H399,H398:H399,0))</f>
        <v>1</v>
      </c>
    </row>
    <row r="400" spans="1:9" ht="16.8" x14ac:dyDescent="0.35">
      <c r="A400" s="220">
        <v>55</v>
      </c>
      <c r="B400" s="220" t="s">
        <v>1288</v>
      </c>
      <c r="C400" s="221" t="s">
        <v>392</v>
      </c>
      <c r="D400" s="221">
        <v>2362</v>
      </c>
      <c r="E400" s="221" t="s">
        <v>1289</v>
      </c>
      <c r="F400" s="230">
        <f>IFERROR(VLOOKUP(D400,'Vta RdV'!$A$3:$B$2000,2,0),0)</f>
        <v>538.82999999999993</v>
      </c>
      <c r="G400" s="230">
        <f>VLOOKUP(D400,Objetivos!$G$5:$H$3000,2,0)</f>
        <v>5790.3668444444447</v>
      </c>
      <c r="H400" s="233">
        <f t="shared" si="8"/>
        <v>9.3056280279889214E-2</v>
      </c>
      <c r="I400" s="230">
        <f>IF(H400="",0,RANK($H400,H400:H401,0))</f>
        <v>1</v>
      </c>
    </row>
    <row r="401" spans="1:9" ht="17.399999999999999" thickBot="1" x14ac:dyDescent="0.4">
      <c r="A401" s="222">
        <v>55</v>
      </c>
      <c r="B401" s="222" t="s">
        <v>1288</v>
      </c>
      <c r="C401" s="223" t="s">
        <v>392</v>
      </c>
      <c r="D401" s="223">
        <v>3451</v>
      </c>
      <c r="E401" s="223" t="s">
        <v>1290</v>
      </c>
      <c r="F401" s="231">
        <f>IFERROR(VLOOKUP(D401,'Vta RdV'!$A$3:$B$2000,2,0),0)</f>
        <v>0</v>
      </c>
      <c r="G401" s="231">
        <f>VLOOKUP(D401,Objetivos!$G$5:$H$3000,2,0)</f>
        <v>4451.3965360000002</v>
      </c>
      <c r="H401" s="234">
        <f t="shared" si="8"/>
        <v>0</v>
      </c>
      <c r="I401" s="231">
        <f>IF(H401="",0,RANK($H401,H400:H401,0))</f>
        <v>2</v>
      </c>
    </row>
    <row r="402" spans="1:9" ht="16.8" x14ac:dyDescent="0.35">
      <c r="A402" s="216">
        <v>55</v>
      </c>
      <c r="B402" s="216" t="s">
        <v>1288</v>
      </c>
      <c r="C402" s="217" t="s">
        <v>392</v>
      </c>
      <c r="D402" s="217">
        <v>29025</v>
      </c>
      <c r="E402" s="217" t="s">
        <v>1291</v>
      </c>
      <c r="F402" s="66">
        <f>IFERROR(VLOOKUP(D402,'Vta RdV'!$A$3:$B$2000,2,0),0)</f>
        <v>0</v>
      </c>
      <c r="G402" s="66">
        <f>VLOOKUP(D402,Objetivos!$G$5:$H$3000,2,0)</f>
        <v>4021.8449684210532</v>
      </c>
      <c r="H402" s="67">
        <f t="shared" si="8"/>
        <v>0</v>
      </c>
      <c r="I402" s="66">
        <f>IF(H402="",0,RANK($H402,H402:H403,0))</f>
        <v>2</v>
      </c>
    </row>
    <row r="403" spans="1:9" ht="17.399999999999999" thickBot="1" x14ac:dyDescent="0.4">
      <c r="A403" s="218">
        <v>55</v>
      </c>
      <c r="B403" s="218" t="s">
        <v>1288</v>
      </c>
      <c r="C403" s="219" t="s">
        <v>392</v>
      </c>
      <c r="D403" s="219">
        <v>4665</v>
      </c>
      <c r="E403" s="219" t="s">
        <v>1292</v>
      </c>
      <c r="F403" s="55">
        <f>IFERROR(VLOOKUP(D403,'Vta RdV'!$A$3:$B$2000,2,0),0)</f>
        <v>274.25</v>
      </c>
      <c r="G403" s="55">
        <f>VLOOKUP(D403,Objetivos!$G$5:$H$3000,2,0)</f>
        <v>3755.832664</v>
      </c>
      <c r="H403" s="56">
        <f t="shared" si="8"/>
        <v>7.3019760073102125E-2</v>
      </c>
      <c r="I403" s="55">
        <f>IF(H403="",0,RANK($H403,H402:H403,0))</f>
        <v>1</v>
      </c>
    </row>
    <row r="404" spans="1:9" ht="16.8" x14ac:dyDescent="0.35">
      <c r="A404" s="220">
        <v>55</v>
      </c>
      <c r="B404" s="220" t="s">
        <v>1288</v>
      </c>
      <c r="C404" s="221" t="s">
        <v>392</v>
      </c>
      <c r="D404" s="221">
        <v>6683</v>
      </c>
      <c r="E404" s="221" t="s">
        <v>1293</v>
      </c>
      <c r="F404" s="230">
        <f>IFERROR(VLOOKUP(D404,'Vta RdV'!$A$3:$B$2000,2,0),0)</f>
        <v>17.600000000000001</v>
      </c>
      <c r="G404" s="230">
        <f>VLOOKUP(D404,Objetivos!$G$5:$H$3000,2,0)</f>
        <v>3903.9330694736841</v>
      </c>
      <c r="H404" s="233">
        <f t="shared" si="8"/>
        <v>4.508274011565669E-3</v>
      </c>
      <c r="I404" s="230">
        <f>IF(H404="",0,RANK($H404,H404:H405,0))</f>
        <v>2</v>
      </c>
    </row>
    <row r="405" spans="1:9" ht="17.399999999999999" thickBot="1" x14ac:dyDescent="0.4">
      <c r="A405" s="222">
        <v>55</v>
      </c>
      <c r="B405" s="222" t="s">
        <v>1288</v>
      </c>
      <c r="C405" s="223" t="s">
        <v>392</v>
      </c>
      <c r="D405" s="223">
        <v>3566</v>
      </c>
      <c r="E405" s="223" t="s">
        <v>1294</v>
      </c>
      <c r="F405" s="231">
        <f>IFERROR(VLOOKUP(D405,'Vta RdV'!$A$3:$B$2000,2,0),0)</f>
        <v>437.45</v>
      </c>
      <c r="G405" s="231">
        <f>VLOOKUP(D405,Objetivos!$G$5:$H$3000,2,0)</f>
        <v>3769.8792421052635</v>
      </c>
      <c r="H405" s="234">
        <f t="shared" si="8"/>
        <v>0.11603819960973312</v>
      </c>
      <c r="I405" s="231">
        <f>IF(H405="",0,RANK($H405,H404:H405,0))</f>
        <v>1</v>
      </c>
    </row>
    <row r="406" spans="1:9" ht="16.8" x14ac:dyDescent="0.35">
      <c r="A406" s="216">
        <v>55</v>
      </c>
      <c r="B406" s="216" t="s">
        <v>1288</v>
      </c>
      <c r="C406" s="217" t="s">
        <v>392</v>
      </c>
      <c r="D406" s="217">
        <v>2745</v>
      </c>
      <c r="E406" s="217" t="s">
        <v>1295</v>
      </c>
      <c r="F406" s="66">
        <f>IFERROR(VLOOKUP(D406,'Vta RdV'!$A$3:$B$2000,2,0),0)</f>
        <v>9</v>
      </c>
      <c r="G406" s="66">
        <f>VLOOKUP(D406,Objetivos!$G$5:$H$3000,2,0)</f>
        <v>3405.0700079999997</v>
      </c>
      <c r="H406" s="67">
        <f t="shared" si="8"/>
        <v>2.643117462740872E-3</v>
      </c>
      <c r="I406" s="66">
        <f>IF(H406="",0,RANK($H406,H406:H407,0))</f>
        <v>2</v>
      </c>
    </row>
    <row r="407" spans="1:9" ht="17.399999999999999" thickBot="1" x14ac:dyDescent="0.4">
      <c r="A407" s="218">
        <v>55</v>
      </c>
      <c r="B407" s="218" t="s">
        <v>1288</v>
      </c>
      <c r="C407" s="219" t="s">
        <v>392</v>
      </c>
      <c r="D407" s="219">
        <v>52942</v>
      </c>
      <c r="E407" s="219" t="s">
        <v>1296</v>
      </c>
      <c r="F407" s="55">
        <f>IFERROR(VLOOKUP(D407,'Vta RdV'!$A$3:$B$2000,2,0),0)</f>
        <v>119.07</v>
      </c>
      <c r="G407" s="55">
        <f>VLOOKUP(D407,Objetivos!$G$5:$H$3000,2,0)</f>
        <v>3019.2756968421054</v>
      </c>
      <c r="H407" s="56">
        <f t="shared" si="8"/>
        <v>3.9436610616425873E-2</v>
      </c>
      <c r="I407" s="55">
        <f>IF(H407="",0,RANK($H407,H406:H407,0))</f>
        <v>1</v>
      </c>
    </row>
    <row r="408" spans="1:9" ht="16.8" x14ac:dyDescent="0.35">
      <c r="A408" s="226">
        <v>55</v>
      </c>
      <c r="B408" s="226" t="s">
        <v>1288</v>
      </c>
      <c r="C408" s="227" t="s">
        <v>392</v>
      </c>
      <c r="D408" s="227">
        <v>19260</v>
      </c>
      <c r="E408" s="227" t="s">
        <v>1297</v>
      </c>
      <c r="F408" s="232">
        <f>IFERROR(VLOOKUP(D408,'Vta RdV'!$A$3:$B$2000,2,0),0)</f>
        <v>19.8</v>
      </c>
      <c r="G408" s="232">
        <f>VLOOKUP(D408,Objetivos!$G$5:$H$3000,2,0)</f>
        <v>1809.448848</v>
      </c>
      <c r="H408" s="235">
        <f t="shared" si="8"/>
        <v>1.0942558570741095E-2</v>
      </c>
      <c r="I408" s="232">
        <f>IF(H408="",0,RANK($H408,H408:H410,0))</f>
        <v>2</v>
      </c>
    </row>
    <row r="409" spans="1:9" ht="16.8" x14ac:dyDescent="0.35">
      <c r="A409" s="220">
        <v>55</v>
      </c>
      <c r="B409" s="220" t="s">
        <v>1288</v>
      </c>
      <c r="C409" s="221" t="s">
        <v>392</v>
      </c>
      <c r="D409" s="221">
        <v>52763</v>
      </c>
      <c r="E409" s="221" t="s">
        <v>1298</v>
      </c>
      <c r="F409" s="230">
        <f>IFERROR(VLOOKUP(D409,'Vta RdV'!$A$3:$B$2000,2,0),0)</f>
        <v>381.83</v>
      </c>
      <c r="G409" s="230">
        <f>VLOOKUP(D409,Objetivos!$G$5:$H$3000,2,0)</f>
        <v>1273.5322160000001</v>
      </c>
      <c r="H409" s="233">
        <f t="shared" si="8"/>
        <v>0.29981966314073988</v>
      </c>
      <c r="I409" s="230">
        <f>IF(H409="",0,RANK($H409,H408:H410,0))</f>
        <v>1</v>
      </c>
    </row>
    <row r="410" spans="1:9" ht="17.399999999999999" thickBot="1" x14ac:dyDescent="0.4">
      <c r="A410" s="222">
        <v>55</v>
      </c>
      <c r="B410" s="222" t="s">
        <v>1288</v>
      </c>
      <c r="C410" s="223" t="s">
        <v>392</v>
      </c>
      <c r="D410" s="223">
        <v>54039</v>
      </c>
      <c r="E410" s="223" t="s">
        <v>1299</v>
      </c>
      <c r="F410" s="231">
        <f>IFERROR(VLOOKUP(D410,'Vta RdV'!$A$3:$B$2000,2,0),0)</f>
        <v>0</v>
      </c>
      <c r="G410" s="231">
        <f>VLOOKUP(D410,Objetivos!$G$5:$H$3000,2,0)</f>
        <v>1025.312128</v>
      </c>
      <c r="H410" s="234">
        <f t="shared" si="8"/>
        <v>0</v>
      </c>
      <c r="I410" s="231">
        <f>IF(H410="",0,RANK($H410,H408:H410,0))</f>
        <v>3</v>
      </c>
    </row>
    <row r="411" spans="1:9" ht="16.8" x14ac:dyDescent="0.35">
      <c r="A411" s="216">
        <v>55</v>
      </c>
      <c r="B411" s="216" t="s">
        <v>1300</v>
      </c>
      <c r="C411" s="217" t="s">
        <v>389</v>
      </c>
      <c r="D411" s="217">
        <v>3968</v>
      </c>
      <c r="E411" s="217" t="s">
        <v>1301</v>
      </c>
      <c r="F411" s="66">
        <f>IFERROR(VLOOKUP(D411,'Vta RdV'!$A$3:$B$2000,2,0),0)</f>
        <v>632.65</v>
      </c>
      <c r="G411" s="66">
        <f>VLOOKUP(D411,Objetivos!$G$5:$H$3000,2,0)</f>
        <v>2511.5715764705883</v>
      </c>
      <c r="H411" s="67">
        <f t="shared" si="8"/>
        <v>0.25189407537771147</v>
      </c>
      <c r="I411" s="66">
        <f>IF(H411="",0,RANK($H411,H411:H412,0))</f>
        <v>1</v>
      </c>
    </row>
    <row r="412" spans="1:9" ht="17.399999999999999" thickBot="1" x14ac:dyDescent="0.4">
      <c r="A412" s="218">
        <v>55</v>
      </c>
      <c r="B412" s="218" t="s">
        <v>1300</v>
      </c>
      <c r="C412" s="219" t="s">
        <v>389</v>
      </c>
      <c r="D412" s="219">
        <v>52597</v>
      </c>
      <c r="E412" s="219" t="s">
        <v>1302</v>
      </c>
      <c r="F412" s="55">
        <f>IFERROR(VLOOKUP(D412,'Vta RdV'!$A$3:$B$2000,2,0),0)</f>
        <v>136.97</v>
      </c>
      <c r="G412" s="55">
        <f>VLOOKUP(D412,Objetivos!$G$5:$H$3000,2,0)</f>
        <v>1954.1439915789479</v>
      </c>
      <c r="H412" s="56">
        <f t="shared" si="8"/>
        <v>7.0092071306029125E-2</v>
      </c>
      <c r="I412" s="55">
        <f>IF(H412="",0,RANK($H412,H411:H412,0))</f>
        <v>2</v>
      </c>
    </row>
    <row r="413" spans="1:9" ht="16.8" x14ac:dyDescent="0.35">
      <c r="A413" s="220">
        <v>55</v>
      </c>
      <c r="B413" s="220" t="s">
        <v>1300</v>
      </c>
      <c r="C413" s="221" t="s">
        <v>389</v>
      </c>
      <c r="D413" s="221">
        <v>52682</v>
      </c>
      <c r="E413" s="221" t="s">
        <v>1303</v>
      </c>
      <c r="F413" s="230">
        <f>IFERROR(VLOOKUP(D413,'Vta RdV'!$A$3:$B$2000,2,0),0)</f>
        <v>0</v>
      </c>
      <c r="G413" s="230">
        <f>VLOOKUP(D413,Objetivos!$G$5:$H$3000,2,0)</f>
        <v>1595.9223915789473</v>
      </c>
      <c r="H413" s="233">
        <f t="shared" si="8"/>
        <v>0</v>
      </c>
      <c r="I413" s="230">
        <f>IF(H413="",0,RANK($H413,H413:H414,0))</f>
        <v>1</v>
      </c>
    </row>
    <row r="414" spans="1:9" ht="17.399999999999999" thickBot="1" x14ac:dyDescent="0.4">
      <c r="A414" s="222">
        <v>55</v>
      </c>
      <c r="B414" s="222" t="s">
        <v>1300</v>
      </c>
      <c r="C414" s="223" t="s">
        <v>389</v>
      </c>
      <c r="D414" s="223">
        <v>53719</v>
      </c>
      <c r="E414" s="223" t="s">
        <v>1310</v>
      </c>
      <c r="F414" s="231">
        <f>IFERROR(VLOOKUP(D414,'Vta RdV'!$A$3:$B$2000,2,0),0)</f>
        <v>0</v>
      </c>
      <c r="G414" s="231">
        <f>VLOOKUP(D414,Objetivos!$G$5:$H$3000,2,0)</f>
        <v>878.72356444444449</v>
      </c>
      <c r="H414" s="234">
        <f t="shared" si="8"/>
        <v>0</v>
      </c>
      <c r="I414" s="231">
        <f>IF(H414="",0,RANK($H414,H413:H414,0))</f>
        <v>1</v>
      </c>
    </row>
    <row r="415" spans="1:9" ht="16.8" x14ac:dyDescent="0.35">
      <c r="A415" s="216">
        <v>55</v>
      </c>
      <c r="B415" s="216" t="s">
        <v>1300</v>
      </c>
      <c r="C415" s="217" t="s">
        <v>389</v>
      </c>
      <c r="D415" s="217">
        <v>29066</v>
      </c>
      <c r="E415" s="217" t="s">
        <v>1305</v>
      </c>
      <c r="F415" s="66">
        <f>IFERROR(VLOOKUP(D415,'Vta RdV'!$A$3:$B$2000,2,0),0)</f>
        <v>0</v>
      </c>
      <c r="G415" s="66">
        <f>VLOOKUP(D415,Objetivos!$G$5:$H$3000,2,0)</f>
        <v>1333.7080084210529</v>
      </c>
      <c r="H415" s="67">
        <f t="shared" si="8"/>
        <v>0</v>
      </c>
      <c r="I415" s="66">
        <f>IF(H415="",0,RANK($H415,H415:H416,0))</f>
        <v>2</v>
      </c>
    </row>
    <row r="416" spans="1:9" ht="17.399999999999999" thickBot="1" x14ac:dyDescent="0.4">
      <c r="A416" s="218">
        <v>55</v>
      </c>
      <c r="B416" s="218" t="s">
        <v>1300</v>
      </c>
      <c r="C416" s="219" t="s">
        <v>389</v>
      </c>
      <c r="D416" s="219">
        <v>53350</v>
      </c>
      <c r="E416" s="219" t="s">
        <v>1306</v>
      </c>
      <c r="F416" s="55">
        <f>IFERROR(VLOOKUP(D416,'Vta RdV'!$A$3:$B$2000,2,0),0)</f>
        <v>368.64</v>
      </c>
      <c r="G416" s="55">
        <f>VLOOKUP(D416,Objetivos!$G$5:$H$3000,2,0)</f>
        <v>1175.351864</v>
      </c>
      <c r="H416" s="56">
        <f t="shared" si="8"/>
        <v>0.31364224730578211</v>
      </c>
      <c r="I416" s="55">
        <f>IF(H416="",0,RANK($H416,H415:H416,0))</f>
        <v>1</v>
      </c>
    </row>
    <row r="417" spans="1:9" ht="16.8" x14ac:dyDescent="0.35">
      <c r="A417" s="220">
        <v>55</v>
      </c>
      <c r="B417" s="220" t="s">
        <v>1300</v>
      </c>
      <c r="C417" s="221" t="s">
        <v>389</v>
      </c>
      <c r="D417" s="221">
        <v>54019</v>
      </c>
      <c r="E417" s="221" t="s">
        <v>1307</v>
      </c>
      <c r="F417" s="230">
        <f>IFERROR(VLOOKUP(D417,'Vta RdV'!$A$3:$B$2000,2,0),0)</f>
        <v>0</v>
      </c>
      <c r="G417" s="230">
        <f>VLOOKUP(D417,Objetivos!$G$5:$H$3000,2,0)</f>
        <v>1081.220184</v>
      </c>
      <c r="H417" s="233">
        <f t="shared" si="8"/>
        <v>0</v>
      </c>
      <c r="I417" s="230">
        <f>IF(H417="",0,RANK($H417,H417:H418,0))</f>
        <v>1</v>
      </c>
    </row>
    <row r="418" spans="1:9" ht="17.399999999999999" thickBot="1" x14ac:dyDescent="0.4">
      <c r="A418" s="222">
        <v>55</v>
      </c>
      <c r="B418" s="222" t="s">
        <v>1300</v>
      </c>
      <c r="C418" s="223" t="s">
        <v>389</v>
      </c>
      <c r="D418" s="223">
        <v>53925</v>
      </c>
      <c r="E418" s="223" t="s">
        <v>1308</v>
      </c>
      <c r="F418" s="231">
        <f>IFERROR(VLOOKUP(D418,'Vta RdV'!$A$3:$B$2000,2,0),0)</f>
        <v>0</v>
      </c>
      <c r="G418" s="231">
        <f>VLOOKUP(D418,Objetivos!$G$5:$H$3000,2,0)</f>
        <v>1043.4667280000001</v>
      </c>
      <c r="H418" s="234">
        <f t="shared" si="8"/>
        <v>0</v>
      </c>
      <c r="I418" s="231">
        <f>IF(H418="",0,RANK($H418,H417:H418,0))</f>
        <v>1</v>
      </c>
    </row>
    <row r="419" spans="1:9" ht="16.8" x14ac:dyDescent="0.35">
      <c r="A419" s="216">
        <v>55</v>
      </c>
      <c r="B419" s="216" t="s">
        <v>1300</v>
      </c>
      <c r="C419" s="217" t="s">
        <v>389</v>
      </c>
      <c r="D419" s="217">
        <v>53945</v>
      </c>
      <c r="E419" s="217" t="s">
        <v>1309</v>
      </c>
      <c r="F419" s="66">
        <f>IFERROR(VLOOKUP(D419,'Vta RdV'!$A$3:$B$2000,2,0),0)</f>
        <v>0</v>
      </c>
      <c r="G419" s="66">
        <f>VLOOKUP(D419,Objetivos!$G$5:$H$3000,2,0)</f>
        <v>852.66939200000002</v>
      </c>
      <c r="H419" s="67">
        <f t="shared" si="8"/>
        <v>0</v>
      </c>
      <c r="I419" s="66">
        <f>IF(H419="",0,RANK($H419,H419:H420,0))</f>
        <v>1</v>
      </c>
    </row>
    <row r="420" spans="1:9" ht="17.399999999999999" thickBot="1" x14ac:dyDescent="0.4">
      <c r="A420" s="218">
        <v>55</v>
      </c>
      <c r="B420" s="218" t="s">
        <v>1300</v>
      </c>
      <c r="C420" s="219" t="s">
        <v>389</v>
      </c>
      <c r="D420" s="219">
        <v>53105</v>
      </c>
      <c r="E420" s="219" t="s">
        <v>1304</v>
      </c>
      <c r="F420" s="55">
        <f>IFERROR(VLOOKUP(D420,'Vta RdV'!$A$3:$B$2000,2,0),0)</f>
        <v>0</v>
      </c>
      <c r="G420" s="55">
        <f>VLOOKUP(D420,Objetivos!$G$5:$H$3000,2,0)</f>
        <v>1490.3150231578948</v>
      </c>
      <c r="H420" s="56">
        <f t="shared" si="8"/>
        <v>0</v>
      </c>
      <c r="I420" s="55">
        <f>IF(H420="",0,RANK($H420,H419:H420,0))</f>
        <v>1</v>
      </c>
    </row>
    <row r="421" spans="1:9" ht="16.8" x14ac:dyDescent="0.35">
      <c r="A421" s="220">
        <v>55</v>
      </c>
      <c r="B421" s="220" t="s">
        <v>1311</v>
      </c>
      <c r="C421" s="221" t="s">
        <v>787</v>
      </c>
      <c r="D421" s="221">
        <v>6705</v>
      </c>
      <c r="E421" s="221" t="s">
        <v>1312</v>
      </c>
      <c r="F421" s="230">
        <f>IFERROR(VLOOKUP(D421,'Vta RdV'!$A$3:$B$2000,2,0),0)</f>
        <v>0</v>
      </c>
      <c r="G421" s="230">
        <f>VLOOKUP(D421,Objetivos!$G$5:$H$3000,2,0)</f>
        <v>2803.2554479999999</v>
      </c>
      <c r="H421" s="233">
        <f t="shared" si="8"/>
        <v>0</v>
      </c>
      <c r="I421" s="230">
        <f>IF(H421="",0,RANK($H421,H421:H422,0))</f>
        <v>1</v>
      </c>
    </row>
    <row r="422" spans="1:9" ht="17.399999999999999" thickBot="1" x14ac:dyDescent="0.4">
      <c r="A422" s="222">
        <v>55</v>
      </c>
      <c r="B422" s="222" t="s">
        <v>1311</v>
      </c>
      <c r="C422" s="223" t="s">
        <v>787</v>
      </c>
      <c r="D422" s="223">
        <v>6708</v>
      </c>
      <c r="E422" s="223" t="s">
        <v>1313</v>
      </c>
      <c r="F422" s="231">
        <f>IFERROR(VLOOKUP(D422,'Vta RdV'!$A$3:$B$2000,2,0),0)</f>
        <v>0</v>
      </c>
      <c r="G422" s="231">
        <f>VLOOKUP(D422,Objetivos!$G$5:$H$3000,2,0)</f>
        <v>2134.6815822222225</v>
      </c>
      <c r="H422" s="234">
        <f t="shared" si="8"/>
        <v>0</v>
      </c>
      <c r="I422" s="231">
        <f>IF(H422="",0,RANK($H422,H421:H422,0))</f>
        <v>1</v>
      </c>
    </row>
    <row r="423" spans="1:9" ht="16.8" x14ac:dyDescent="0.35">
      <c r="A423" s="216">
        <v>55</v>
      </c>
      <c r="B423" s="216" t="s">
        <v>1311</v>
      </c>
      <c r="C423" s="217" t="s">
        <v>787</v>
      </c>
      <c r="D423" s="217">
        <v>30371</v>
      </c>
      <c r="E423" s="217" t="s">
        <v>1314</v>
      </c>
      <c r="F423" s="66">
        <f>IFERROR(VLOOKUP(D423,'Vta RdV'!$A$3:$B$2000,2,0),0)</f>
        <v>0</v>
      </c>
      <c r="G423" s="66">
        <f>VLOOKUP(D423,Objetivos!$G$5:$H$3000,2,0)</f>
        <v>1611.2109422222225</v>
      </c>
      <c r="H423" s="67">
        <f t="shared" si="8"/>
        <v>0</v>
      </c>
      <c r="I423" s="66">
        <f>IF(H423="",0,RANK($H423,H423:H424,0))</f>
        <v>1</v>
      </c>
    </row>
    <row r="424" spans="1:9" ht="17.399999999999999" thickBot="1" x14ac:dyDescent="0.4">
      <c r="A424" s="218">
        <v>55</v>
      </c>
      <c r="B424" s="218" t="s">
        <v>1311</v>
      </c>
      <c r="C424" s="219" t="s">
        <v>787</v>
      </c>
      <c r="D424" s="219">
        <v>53881</v>
      </c>
      <c r="E424" s="219" t="s">
        <v>1315</v>
      </c>
      <c r="F424" s="55">
        <f>IFERROR(VLOOKUP(D424,'Vta RdV'!$A$3:$B$2000,2,0),0)</f>
        <v>0</v>
      </c>
      <c r="G424" s="55">
        <f>VLOOKUP(D424,Objetivos!$G$5:$H$3000,2,0)</f>
        <v>1187.13732</v>
      </c>
      <c r="H424" s="56">
        <f t="shared" si="8"/>
        <v>0</v>
      </c>
      <c r="I424" s="55">
        <f>IF(H424="",0,RANK($H424,H423:H424,0))</f>
        <v>1</v>
      </c>
    </row>
    <row r="425" spans="1:9" ht="16.8" x14ac:dyDescent="0.35">
      <c r="A425" s="220">
        <v>55</v>
      </c>
      <c r="B425" s="220" t="s">
        <v>1311</v>
      </c>
      <c r="C425" s="221" t="s">
        <v>787</v>
      </c>
      <c r="D425" s="221">
        <v>53973</v>
      </c>
      <c r="E425" s="221" t="s">
        <v>1316</v>
      </c>
      <c r="F425" s="230">
        <f>IFERROR(VLOOKUP(D425,'Vta RdV'!$A$3:$B$2000,2,0),0)</f>
        <v>0</v>
      </c>
      <c r="G425" s="230">
        <f>VLOOKUP(D425,Objetivos!$G$5:$H$3000,2,0)</f>
        <v>1242.5582400000001</v>
      </c>
      <c r="H425" s="233">
        <f t="shared" si="8"/>
        <v>0</v>
      </c>
      <c r="I425" s="230">
        <f>IF(H425="",0,RANK($H425,H425:H426,0))</f>
        <v>2</v>
      </c>
    </row>
    <row r="426" spans="1:9" ht="17.399999999999999" thickBot="1" x14ac:dyDescent="0.4">
      <c r="A426" s="222">
        <v>55</v>
      </c>
      <c r="B426" s="222" t="s">
        <v>1311</v>
      </c>
      <c r="C426" s="223" t="s">
        <v>787</v>
      </c>
      <c r="D426" s="223">
        <v>53869</v>
      </c>
      <c r="E426" s="223" t="s">
        <v>1317</v>
      </c>
      <c r="F426" s="231">
        <f>IFERROR(VLOOKUP(D426,'Vta RdV'!$A$3:$B$2000,2,0),0)</f>
        <v>71.86</v>
      </c>
      <c r="G426" s="231">
        <f>VLOOKUP(D426,Objetivos!$G$5:$H$3000,2,0)</f>
        <v>1106.9342560000002</v>
      </c>
      <c r="H426" s="234">
        <f t="shared" si="8"/>
        <v>6.491803791462028E-2</v>
      </c>
      <c r="I426" s="231">
        <f>IF(H426="",0,RANK($H426,H425:H426,0))</f>
        <v>1</v>
      </c>
    </row>
    <row r="427" spans="1:9" ht="16.8" x14ac:dyDescent="0.35">
      <c r="A427" s="224">
        <v>55</v>
      </c>
      <c r="B427" s="224" t="s">
        <v>1311</v>
      </c>
      <c r="C427" s="225" t="s">
        <v>787</v>
      </c>
      <c r="D427" s="225">
        <v>53523</v>
      </c>
      <c r="E427" s="225" t="s">
        <v>1318</v>
      </c>
      <c r="F427" s="53">
        <f>IFERROR(VLOOKUP(D427,'Vta RdV'!$A$3:$B$2000,2,0),0)</f>
        <v>0</v>
      </c>
      <c r="G427" s="53">
        <f>VLOOKUP(D427,Objetivos!$G$5:$H$3000,2,0)</f>
        <v>1083.6194357894735</v>
      </c>
      <c r="H427" s="61">
        <f t="shared" si="8"/>
        <v>0</v>
      </c>
      <c r="I427" s="53">
        <f>IF(H427="",0,RANK($H427,H427:H429,0))</f>
        <v>1</v>
      </c>
    </row>
    <row r="428" spans="1:9" ht="16.8" x14ac:dyDescent="0.35">
      <c r="A428" s="216">
        <v>55</v>
      </c>
      <c r="B428" s="216" t="s">
        <v>1311</v>
      </c>
      <c r="C428" s="217" t="s">
        <v>787</v>
      </c>
      <c r="D428" s="217">
        <v>53924</v>
      </c>
      <c r="E428" s="217" t="s">
        <v>1319</v>
      </c>
      <c r="F428" s="66">
        <f>IFERROR(VLOOKUP(D428,'Vta RdV'!$A$3:$B$2000,2,0),0)</f>
        <v>0</v>
      </c>
      <c r="G428" s="66">
        <f>VLOOKUP(D428,Objetivos!$G$5:$H$3000,2,0)</f>
        <v>967.18178399999999</v>
      </c>
      <c r="H428" s="67">
        <f t="shared" si="8"/>
        <v>0</v>
      </c>
      <c r="I428" s="66">
        <f>IF(H428="",0,RANK($H428,H427:H429,0))</f>
        <v>1</v>
      </c>
    </row>
    <row r="429" spans="1:9" ht="17.399999999999999" thickBot="1" x14ac:dyDescent="0.4">
      <c r="A429" s="218">
        <v>55</v>
      </c>
      <c r="B429" s="218" t="s">
        <v>1311</v>
      </c>
      <c r="C429" s="219" t="s">
        <v>787</v>
      </c>
      <c r="D429" s="219">
        <v>53946</v>
      </c>
      <c r="E429" s="219" t="s">
        <v>1320</v>
      </c>
      <c r="F429" s="55">
        <f>IFERROR(VLOOKUP(D429,'Vta RdV'!$A$3:$B$2000,2,0),0)</f>
        <v>0</v>
      </c>
      <c r="G429" s="55">
        <f>VLOOKUP(D429,Objetivos!$G$5:$H$3000,2,0)</f>
        <v>1011.2332715789473</v>
      </c>
      <c r="H429" s="56">
        <f t="shared" si="8"/>
        <v>0</v>
      </c>
      <c r="I429" s="55">
        <f>IF(H429="",0,RANK($H429,H427:H429,0))</f>
        <v>1</v>
      </c>
    </row>
    <row r="430" spans="1:9" ht="16.8" x14ac:dyDescent="0.35">
      <c r="A430" s="220">
        <v>55</v>
      </c>
      <c r="B430" s="220" t="s">
        <v>1321</v>
      </c>
      <c r="C430" s="221" t="s">
        <v>394</v>
      </c>
      <c r="D430" s="221">
        <v>55159</v>
      </c>
      <c r="E430" s="221" t="s">
        <v>1322</v>
      </c>
      <c r="F430" s="230">
        <f>IFERROR(VLOOKUP(D430,'Vta RdV'!$A$3:$B$2000,2,0),0)</f>
        <v>1456</v>
      </c>
      <c r="G430" s="230">
        <f>VLOOKUP(D430,Objetivos!$G$5:$H$3000,2,0)</f>
        <v>2287.7255679999998</v>
      </c>
      <c r="H430" s="233">
        <f t="shared" si="8"/>
        <v>0.63643997355542958</v>
      </c>
      <c r="I430" s="230">
        <f>IF(H430="",0,RANK($H430,H430:H431,0))</f>
        <v>1</v>
      </c>
    </row>
    <row r="431" spans="1:9" ht="17.399999999999999" thickBot="1" x14ac:dyDescent="0.4">
      <c r="A431" s="222">
        <v>55</v>
      </c>
      <c r="B431" s="222" t="s">
        <v>1321</v>
      </c>
      <c r="C431" s="223" t="s">
        <v>394</v>
      </c>
      <c r="D431" s="223">
        <v>3235</v>
      </c>
      <c r="E431" s="223" t="s">
        <v>1323</v>
      </c>
      <c r="F431" s="231">
        <f>IFERROR(VLOOKUP(D431,'Vta RdV'!$A$3:$B$2000,2,0),0)</f>
        <v>0</v>
      </c>
      <c r="G431" s="231">
        <f>VLOOKUP(D431,Objetivos!$G$5:$H$3000,2,0)</f>
        <v>1656.097904</v>
      </c>
      <c r="H431" s="234">
        <f t="shared" si="8"/>
        <v>0</v>
      </c>
      <c r="I431" s="231">
        <f>IF(H431="",0,RANK($H431,H430:H431,0))</f>
        <v>2</v>
      </c>
    </row>
    <row r="432" spans="1:9" ht="16.8" x14ac:dyDescent="0.35">
      <c r="A432" s="216">
        <v>55</v>
      </c>
      <c r="B432" s="216" t="s">
        <v>1321</v>
      </c>
      <c r="C432" s="217" t="s">
        <v>394</v>
      </c>
      <c r="D432" s="217">
        <v>55226</v>
      </c>
      <c r="E432" s="217" t="s">
        <v>1324</v>
      </c>
      <c r="F432" s="66">
        <f>IFERROR(VLOOKUP(D432,'Vta RdV'!$A$3:$B$2000,2,0),0)</f>
        <v>0</v>
      </c>
      <c r="G432" s="66">
        <f>VLOOKUP(D432,Objetivos!$G$5:$H$3000,2,0)</f>
        <v>1337.76756</v>
      </c>
      <c r="H432" s="67">
        <f t="shared" si="8"/>
        <v>0</v>
      </c>
      <c r="I432" s="66">
        <f>IF(H432="",0,RANK($H432,H432:H433,0))</f>
        <v>1</v>
      </c>
    </row>
    <row r="433" spans="1:9" ht="17.399999999999999" thickBot="1" x14ac:dyDescent="0.4">
      <c r="A433" s="218">
        <v>55</v>
      </c>
      <c r="B433" s="218" t="s">
        <v>1321</v>
      </c>
      <c r="C433" s="219" t="s">
        <v>394</v>
      </c>
      <c r="D433" s="219">
        <v>52950</v>
      </c>
      <c r="E433" s="219" t="s">
        <v>1325</v>
      </c>
      <c r="F433" s="55">
        <f>IFERROR(VLOOKUP(D433,'Vta RdV'!$A$3:$B$2000,2,0),0)</f>
        <v>0</v>
      </c>
      <c r="G433" s="55">
        <f>VLOOKUP(D433,Objetivos!$G$5:$H$3000,2,0)</f>
        <v>1098.5259119999998</v>
      </c>
      <c r="H433" s="56">
        <f t="shared" si="8"/>
        <v>0</v>
      </c>
      <c r="I433" s="55">
        <f>IF(H433="",0,RANK($H433,H432:H433,0))</f>
        <v>1</v>
      </c>
    </row>
    <row r="434" spans="1:9" ht="16.8" x14ac:dyDescent="0.35">
      <c r="A434" s="220">
        <v>55</v>
      </c>
      <c r="B434" s="220" t="s">
        <v>1321</v>
      </c>
      <c r="C434" s="221" t="s">
        <v>394</v>
      </c>
      <c r="D434" s="221">
        <v>53643</v>
      </c>
      <c r="E434" s="221" t="s">
        <v>1326</v>
      </c>
      <c r="F434" s="230">
        <f>IFERROR(VLOOKUP(D434,'Vta RdV'!$A$3:$B$2000,2,0),0)</f>
        <v>474.03</v>
      </c>
      <c r="G434" s="230">
        <f>VLOOKUP(D434,Objetivos!$G$5:$H$3000,2,0)</f>
        <v>1037.856168</v>
      </c>
      <c r="H434" s="233">
        <f t="shared" si="8"/>
        <v>0.45673958937246489</v>
      </c>
      <c r="I434" s="230">
        <f>IF(H434="",0,RANK($H434,H434:H435,0))</f>
        <v>1</v>
      </c>
    </row>
    <row r="435" spans="1:9" ht="17.399999999999999" thickBot="1" x14ac:dyDescent="0.4">
      <c r="A435" s="222">
        <v>55</v>
      </c>
      <c r="B435" s="222" t="s">
        <v>1321</v>
      </c>
      <c r="C435" s="223" t="s">
        <v>394</v>
      </c>
      <c r="D435" s="223">
        <v>53781</v>
      </c>
      <c r="E435" s="223" t="s">
        <v>1327</v>
      </c>
      <c r="F435" s="231">
        <f>IFERROR(VLOOKUP(D435,'Vta RdV'!$A$3:$B$2000,2,0),0)</f>
        <v>0</v>
      </c>
      <c r="G435" s="231">
        <f>VLOOKUP(D435,Objetivos!$G$5:$H$3000,2,0)</f>
        <v>945.14843999999994</v>
      </c>
      <c r="H435" s="234">
        <f t="shared" si="8"/>
        <v>0</v>
      </c>
      <c r="I435" s="231">
        <f>IF(H435="",0,RANK($H435,H434:H435,0))</f>
        <v>2</v>
      </c>
    </row>
    <row r="436" spans="1:9" ht="16.8" x14ac:dyDescent="0.35">
      <c r="A436" s="224">
        <v>55</v>
      </c>
      <c r="B436" s="224" t="s">
        <v>1321</v>
      </c>
      <c r="C436" s="225" t="s">
        <v>394</v>
      </c>
      <c r="D436" s="225">
        <v>55210</v>
      </c>
      <c r="E436" s="225" t="s">
        <v>1328</v>
      </c>
      <c r="F436" s="53">
        <f>IFERROR(VLOOKUP(D436,'Vta RdV'!$A$3:$B$2000,2,0),0)</f>
        <v>0</v>
      </c>
      <c r="G436" s="53">
        <f>VLOOKUP(D436,Objetivos!$G$5:$H$3000,2,0)</f>
        <v>702.48644000000013</v>
      </c>
      <c r="H436" s="61">
        <f t="shared" si="8"/>
        <v>0</v>
      </c>
      <c r="I436" s="53">
        <f>IF(H436="",0,RANK($H436,H436:H438,0))</f>
        <v>1</v>
      </c>
    </row>
    <row r="437" spans="1:9" ht="16.8" x14ac:dyDescent="0.35">
      <c r="A437" s="216">
        <v>55</v>
      </c>
      <c r="B437" s="216" t="s">
        <v>1321</v>
      </c>
      <c r="C437" s="217" t="s">
        <v>394</v>
      </c>
      <c r="D437" s="217">
        <v>53791</v>
      </c>
      <c r="E437" s="217" t="s">
        <v>1329</v>
      </c>
      <c r="F437" s="66">
        <f>IFERROR(VLOOKUP(D437,'Vta RdV'!$A$3:$B$2000,2,0),0)</f>
        <v>0</v>
      </c>
      <c r="G437" s="66">
        <f>VLOOKUP(D437,Objetivos!$G$5:$H$3000,2,0)</f>
        <v>602.01099199999999</v>
      </c>
      <c r="H437" s="67">
        <f t="shared" si="8"/>
        <v>0</v>
      </c>
      <c r="I437" s="66">
        <f>IF(H437="",0,RANK($H437,H436:H438,0))</f>
        <v>1</v>
      </c>
    </row>
    <row r="438" spans="1:9" ht="17.399999999999999" thickBot="1" x14ac:dyDescent="0.4">
      <c r="A438" s="218">
        <v>55</v>
      </c>
      <c r="B438" s="218" t="s">
        <v>1321</v>
      </c>
      <c r="C438" s="219" t="s">
        <v>394</v>
      </c>
      <c r="D438" s="219">
        <v>53325</v>
      </c>
      <c r="E438" s="219" t="s">
        <v>1330</v>
      </c>
      <c r="F438" s="55">
        <f>IFERROR(VLOOKUP(D438,'Vta RdV'!$A$3:$B$2000,2,0),0)</f>
        <v>0</v>
      </c>
      <c r="G438" s="55">
        <f>VLOOKUP(D438,Objetivos!$G$5:$H$3000,2,0)</f>
        <v>610.07638736842114</v>
      </c>
      <c r="H438" s="56">
        <f t="shared" si="8"/>
        <v>0</v>
      </c>
      <c r="I438" s="55">
        <f>IF(H438="",0,RANK($H438,H436:H438,0))</f>
        <v>1</v>
      </c>
    </row>
    <row r="439" spans="1:9" ht="16.8" x14ac:dyDescent="0.35">
      <c r="A439" s="220">
        <v>55</v>
      </c>
      <c r="B439" s="220" t="s">
        <v>1331</v>
      </c>
      <c r="C439" s="221" t="s">
        <v>788</v>
      </c>
      <c r="D439" s="221">
        <v>53398</v>
      </c>
      <c r="E439" s="221" t="s">
        <v>1332</v>
      </c>
      <c r="F439" s="230">
        <f>IFERROR(VLOOKUP(D439,'Vta RdV'!$A$3:$B$2000,2,0),0)</f>
        <v>0</v>
      </c>
      <c r="G439" s="230">
        <f>VLOOKUP(D439,Objetivos!$G$5:$H$3000,2,0)</f>
        <v>1191.8079663157894</v>
      </c>
      <c r="H439" s="233">
        <f t="shared" si="8"/>
        <v>0</v>
      </c>
      <c r="I439" s="230">
        <f>IF(H439="",0,RANK($H439,H439:H440,0))</f>
        <v>1</v>
      </c>
    </row>
    <row r="440" spans="1:9" ht="17.399999999999999" thickBot="1" x14ac:dyDescent="0.4">
      <c r="A440" s="222">
        <v>55</v>
      </c>
      <c r="B440" s="222" t="s">
        <v>1331</v>
      </c>
      <c r="C440" s="223" t="s">
        <v>788</v>
      </c>
      <c r="D440" s="223">
        <v>29016</v>
      </c>
      <c r="E440" s="223" t="s">
        <v>1333</v>
      </c>
      <c r="F440" s="231">
        <f>IFERROR(VLOOKUP(D440,'Vta RdV'!$A$3:$B$2000,2,0),0)</f>
        <v>0</v>
      </c>
      <c r="G440" s="231">
        <f>VLOOKUP(D440,Objetivos!$G$5:$H$3000,2,0)</f>
        <v>1111.7240240000001</v>
      </c>
      <c r="H440" s="234">
        <f t="shared" si="8"/>
        <v>0</v>
      </c>
      <c r="I440" s="231">
        <f>IF(H440="",0,RANK($H440,H439:H440,0))</f>
        <v>1</v>
      </c>
    </row>
    <row r="441" spans="1:9" ht="16.8" x14ac:dyDescent="0.35">
      <c r="A441" s="216">
        <v>55</v>
      </c>
      <c r="B441" s="216" t="s">
        <v>1331</v>
      </c>
      <c r="C441" s="217" t="s">
        <v>788</v>
      </c>
      <c r="D441" s="217">
        <v>53747</v>
      </c>
      <c r="E441" s="217" t="s">
        <v>1334</v>
      </c>
      <c r="F441" s="66">
        <f>IFERROR(VLOOKUP(D441,'Vta RdV'!$A$3:$B$2000,2,0),0)</f>
        <v>0</v>
      </c>
      <c r="G441" s="66">
        <f>VLOOKUP(D441,Objetivos!$G$5:$H$3000,2,0)</f>
        <v>1153.0912711111112</v>
      </c>
      <c r="H441" s="67">
        <f t="shared" si="8"/>
        <v>0</v>
      </c>
      <c r="I441" s="66">
        <f>IF(H441="",0,RANK($H441,H441:H442,0))</f>
        <v>1</v>
      </c>
    </row>
    <row r="442" spans="1:9" ht="17.399999999999999" thickBot="1" x14ac:dyDescent="0.4">
      <c r="A442" s="218">
        <v>55</v>
      </c>
      <c r="B442" s="218" t="s">
        <v>1331</v>
      </c>
      <c r="C442" s="219" t="s">
        <v>788</v>
      </c>
      <c r="D442" s="219">
        <v>53995</v>
      </c>
      <c r="E442" s="219" t="s">
        <v>1335</v>
      </c>
      <c r="F442" s="55">
        <f>IFERROR(VLOOKUP(D442,'Vta RdV'!$A$3:$B$2000,2,0),0)</f>
        <v>0</v>
      </c>
      <c r="G442" s="55">
        <f>VLOOKUP(D442,Objetivos!$G$5:$H$3000,2,0)</f>
        <v>1092.3218526315791</v>
      </c>
      <c r="H442" s="56">
        <f t="shared" si="8"/>
        <v>0</v>
      </c>
      <c r="I442" s="55">
        <f>IF(H442="",0,RANK($H442,H441:H442,0))</f>
        <v>1</v>
      </c>
    </row>
    <row r="443" spans="1:9" ht="16.8" x14ac:dyDescent="0.35">
      <c r="A443" s="220">
        <v>55</v>
      </c>
      <c r="B443" s="220" t="s">
        <v>1331</v>
      </c>
      <c r="C443" s="221" t="s">
        <v>788</v>
      </c>
      <c r="D443" s="221">
        <v>53679</v>
      </c>
      <c r="E443" s="221" t="s">
        <v>1336</v>
      </c>
      <c r="F443" s="230">
        <f>IFERROR(VLOOKUP(D443,'Vta RdV'!$A$3:$B$2000,2,0),0)</f>
        <v>0</v>
      </c>
      <c r="G443" s="230">
        <f>VLOOKUP(D443,Objetivos!$G$5:$H$3000,2,0)</f>
        <v>947.11423999999988</v>
      </c>
      <c r="H443" s="233">
        <f t="shared" si="8"/>
        <v>0</v>
      </c>
      <c r="I443" s="230">
        <f>IF(H443="",0,RANK($H443,H443:H444,0))</f>
        <v>1</v>
      </c>
    </row>
    <row r="444" spans="1:9" ht="17.399999999999999" thickBot="1" x14ac:dyDescent="0.4">
      <c r="A444" s="222">
        <v>55</v>
      </c>
      <c r="B444" s="222" t="s">
        <v>1331</v>
      </c>
      <c r="C444" s="223" t="s">
        <v>788</v>
      </c>
      <c r="D444" s="223">
        <v>53994</v>
      </c>
      <c r="E444" s="223" t="s">
        <v>1337</v>
      </c>
      <c r="F444" s="231">
        <f>IFERROR(VLOOKUP(D444,'Vta RdV'!$A$3:$B$2000,2,0),0)</f>
        <v>0</v>
      </c>
      <c r="G444" s="231">
        <f>VLOOKUP(D444,Objetivos!$G$5:$H$3000,2,0)</f>
        <v>866.36514399999999</v>
      </c>
      <c r="H444" s="234">
        <f t="shared" si="8"/>
        <v>0</v>
      </c>
      <c r="I444" s="231">
        <f>IF(H444="",0,RANK($H444,H443:H444,0))</f>
        <v>1</v>
      </c>
    </row>
    <row r="445" spans="1:9" ht="16.8" x14ac:dyDescent="0.35">
      <c r="A445" s="216">
        <v>55</v>
      </c>
      <c r="B445" s="216" t="s">
        <v>1331</v>
      </c>
      <c r="C445" s="217" t="s">
        <v>788</v>
      </c>
      <c r="D445" s="217">
        <v>53877</v>
      </c>
      <c r="E445" s="217" t="s">
        <v>1338</v>
      </c>
      <c r="F445" s="66">
        <f>IFERROR(VLOOKUP(D445,'Vta RdV'!$A$3:$B$2000,2,0),0)</f>
        <v>15.51</v>
      </c>
      <c r="G445" s="66">
        <f>VLOOKUP(D445,Objetivos!$G$5:$H$3000,2,0)</f>
        <v>836.22390400000006</v>
      </c>
      <c r="H445" s="67">
        <f t="shared" si="8"/>
        <v>1.8547663999808357E-2</v>
      </c>
      <c r="I445" s="66">
        <f>IF(H445="",0,RANK($H445,H445:H446,0))</f>
        <v>1</v>
      </c>
    </row>
    <row r="446" spans="1:9" ht="17.399999999999999" thickBot="1" x14ac:dyDescent="0.4">
      <c r="A446" s="218">
        <v>55</v>
      </c>
      <c r="B446" s="218" t="s">
        <v>1331</v>
      </c>
      <c r="C446" s="219" t="s">
        <v>788</v>
      </c>
      <c r="D446" s="219">
        <v>53865</v>
      </c>
      <c r="E446" s="219" t="s">
        <v>1339</v>
      </c>
      <c r="F446" s="55">
        <f>IFERROR(VLOOKUP(D446,'Vta RdV'!$A$3:$B$2000,2,0),0)</f>
        <v>0</v>
      </c>
      <c r="G446" s="55">
        <f>VLOOKUP(D446,Objetivos!$G$5:$H$3000,2,0)</f>
        <v>815.25306947368426</v>
      </c>
      <c r="H446" s="56">
        <f t="shared" si="8"/>
        <v>0</v>
      </c>
      <c r="I446" s="55">
        <f>IF(H446="",0,RANK($H446,H445:H446,0))</f>
        <v>2</v>
      </c>
    </row>
    <row r="447" spans="1:9" ht="16.8" x14ac:dyDescent="0.35">
      <c r="A447" s="220">
        <v>55</v>
      </c>
      <c r="B447" s="220" t="s">
        <v>1340</v>
      </c>
      <c r="C447" s="221" t="s">
        <v>1341</v>
      </c>
      <c r="D447" s="221">
        <v>246</v>
      </c>
      <c r="E447" s="221" t="s">
        <v>1342</v>
      </c>
      <c r="F447" s="230">
        <f>IFERROR(VLOOKUP(D447,'Vta RdV'!$A$3:$B$2000,2,0),0)</f>
        <v>691.17</v>
      </c>
      <c r="G447" s="230">
        <f>VLOOKUP(D447,Objetivos!$G$5:$H$3000,2,0)</f>
        <v>7558.8952879999997</v>
      </c>
      <c r="H447" s="233">
        <f t="shared" si="8"/>
        <v>9.1437964631849777E-2</v>
      </c>
      <c r="I447" s="230">
        <f>IF(H447="",0,RANK($H447,H447:H448,0))</f>
        <v>1</v>
      </c>
    </row>
    <row r="448" spans="1:9" ht="17.399999999999999" thickBot="1" x14ac:dyDescent="0.4">
      <c r="A448" s="222">
        <v>55</v>
      </c>
      <c r="B448" s="222" t="s">
        <v>1340</v>
      </c>
      <c r="C448" s="223" t="s">
        <v>1341</v>
      </c>
      <c r="D448" s="223">
        <v>24</v>
      </c>
      <c r="E448" s="223" t="s">
        <v>1343</v>
      </c>
      <c r="F448" s="231">
        <f>IFERROR(VLOOKUP(D448,'Vta RdV'!$A$3:$B$2000,2,0),0)</f>
        <v>0</v>
      </c>
      <c r="G448" s="231">
        <f>VLOOKUP(D448,Objetivos!$G$5:$H$3000,2,0)</f>
        <v>3252.7616000000003</v>
      </c>
      <c r="H448" s="234">
        <f t="shared" si="8"/>
        <v>0</v>
      </c>
      <c r="I448" s="231">
        <f>IF(H448="",0,RANK($H448,H447:H448,0))</f>
        <v>2</v>
      </c>
    </row>
    <row r="449" spans="1:9" ht="16.8" x14ac:dyDescent="0.35">
      <c r="A449" s="216">
        <v>55</v>
      </c>
      <c r="B449" s="216" t="s">
        <v>1340</v>
      </c>
      <c r="C449" s="217" t="s">
        <v>1341</v>
      </c>
      <c r="D449" s="217">
        <v>241</v>
      </c>
      <c r="E449" s="217" t="s">
        <v>1344</v>
      </c>
      <c r="F449" s="66">
        <f>IFERROR(VLOOKUP(D449,'Vta RdV'!$A$3:$B$2000,2,0),0)</f>
        <v>214.29</v>
      </c>
      <c r="G449" s="66">
        <f>VLOOKUP(D449,Objetivos!$G$5:$H$3000,2,0)</f>
        <v>3050.4280880000001</v>
      </c>
      <c r="H449" s="67">
        <f t="shared" si="8"/>
        <v>7.0249156452168088E-2</v>
      </c>
      <c r="I449" s="66">
        <f>IF(H449="",0,RANK($H449,H449:H450,0))</f>
        <v>2</v>
      </c>
    </row>
    <row r="450" spans="1:9" ht="17.399999999999999" thickBot="1" x14ac:dyDescent="0.4">
      <c r="A450" s="218">
        <v>55</v>
      </c>
      <c r="B450" s="218" t="s">
        <v>1340</v>
      </c>
      <c r="C450" s="219" t="s">
        <v>1341</v>
      </c>
      <c r="D450" s="219">
        <v>13092</v>
      </c>
      <c r="E450" s="219" t="s">
        <v>1345</v>
      </c>
      <c r="F450" s="55">
        <f>IFERROR(VLOOKUP(D450,'Vta RdV'!$A$3:$B$2000,2,0),0)</f>
        <v>446.26</v>
      </c>
      <c r="G450" s="55">
        <f>VLOOKUP(D450,Objetivos!$G$5:$H$3000,2,0)</f>
        <v>2644.1770640000004</v>
      </c>
      <c r="H450" s="56">
        <f t="shared" si="8"/>
        <v>0.16877084597538886</v>
      </c>
      <c r="I450" s="55">
        <f>IF(H450="",0,RANK($H450,H449:H450,0))</f>
        <v>1</v>
      </c>
    </row>
    <row r="451" spans="1:9" ht="16.8" x14ac:dyDescent="0.35">
      <c r="A451" s="220">
        <v>55</v>
      </c>
      <c r="B451" s="220" t="s">
        <v>1340</v>
      </c>
      <c r="C451" s="221" t="s">
        <v>1341</v>
      </c>
      <c r="D451" s="221">
        <v>5562</v>
      </c>
      <c r="E451" s="221" t="s">
        <v>1346</v>
      </c>
      <c r="F451" s="230">
        <f>IFERROR(VLOOKUP(D451,'Vta RdV'!$A$3:$B$2000,2,0),0)</f>
        <v>0</v>
      </c>
      <c r="G451" s="230">
        <f>VLOOKUP(D451,Objetivos!$G$5:$H$3000,2,0)</f>
        <v>2404.7789440000001</v>
      </c>
      <c r="H451" s="233">
        <f t="shared" si="8"/>
        <v>0</v>
      </c>
      <c r="I451" s="230">
        <f>IF(H451="",0,RANK($H451,H451:H452,0))</f>
        <v>1</v>
      </c>
    </row>
    <row r="452" spans="1:9" ht="17.399999999999999" thickBot="1" x14ac:dyDescent="0.4">
      <c r="A452" s="222">
        <v>55</v>
      </c>
      <c r="B452" s="222" t="s">
        <v>1340</v>
      </c>
      <c r="C452" s="223" t="s">
        <v>1341</v>
      </c>
      <c r="D452" s="223">
        <v>231</v>
      </c>
      <c r="E452" s="223" t="s">
        <v>1347</v>
      </c>
      <c r="F452" s="231">
        <f>IFERROR(VLOOKUP(D452,'Vta RdV'!$A$3:$B$2000,2,0),0)</f>
        <v>0</v>
      </c>
      <c r="G452" s="231">
        <f>VLOOKUP(D452,Objetivos!$G$5:$H$3000,2,0)</f>
        <v>2345.6812719999998</v>
      </c>
      <c r="H452" s="234">
        <f t="shared" si="8"/>
        <v>0</v>
      </c>
      <c r="I452" s="231">
        <f>IF(H452="",0,RANK($H452,H451:H452,0))</f>
        <v>1</v>
      </c>
    </row>
    <row r="453" spans="1:9" ht="16.8" x14ac:dyDescent="0.35">
      <c r="A453" s="216">
        <v>55</v>
      </c>
      <c r="B453" s="216" t="s">
        <v>1340</v>
      </c>
      <c r="C453" s="217" t="s">
        <v>1341</v>
      </c>
      <c r="D453" s="217">
        <v>5246</v>
      </c>
      <c r="E453" s="217" t="s">
        <v>1348</v>
      </c>
      <c r="F453" s="66">
        <f>IFERROR(VLOOKUP(D453,'Vta RdV'!$A$3:$B$2000,2,0),0)</f>
        <v>0</v>
      </c>
      <c r="G453" s="66">
        <f>VLOOKUP(D453,Objetivos!$G$5:$H$3000,2,0)</f>
        <v>2265.5645680000002</v>
      </c>
      <c r="H453" s="67">
        <f t="shared" si="8"/>
        <v>0</v>
      </c>
      <c r="I453" s="66">
        <f>IF(H453="",0,RANK($H453,H453:H454,0))</f>
        <v>1</v>
      </c>
    </row>
    <row r="454" spans="1:9" ht="17.399999999999999" thickBot="1" x14ac:dyDescent="0.4">
      <c r="A454" s="218">
        <v>55</v>
      </c>
      <c r="B454" s="218" t="s">
        <v>1340</v>
      </c>
      <c r="C454" s="219" t="s">
        <v>1341</v>
      </c>
      <c r="D454" s="219">
        <v>9204</v>
      </c>
      <c r="E454" s="219" t="s">
        <v>1349</v>
      </c>
      <c r="F454" s="55">
        <f>IFERROR(VLOOKUP(D454,'Vta RdV'!$A$3:$B$2000,2,0),0)</f>
        <v>0</v>
      </c>
      <c r="G454" s="55">
        <f>VLOOKUP(D454,Objetivos!$G$5:$H$3000,2,0)</f>
        <v>2107.437688</v>
      </c>
      <c r="H454" s="56">
        <f t="shared" ref="H454:H517" si="9">+F454/G454</f>
        <v>0</v>
      </c>
      <c r="I454" s="55">
        <f>IF(H454="",0,RANK($H454,H453:H454,0))</f>
        <v>1</v>
      </c>
    </row>
    <row r="455" spans="1:9" ht="16.8" x14ac:dyDescent="0.35">
      <c r="A455" s="220">
        <v>55</v>
      </c>
      <c r="B455" s="220" t="s">
        <v>1340</v>
      </c>
      <c r="C455" s="221" t="s">
        <v>1341</v>
      </c>
      <c r="D455" s="221">
        <v>5527</v>
      </c>
      <c r="E455" s="221" t="s">
        <v>1350</v>
      </c>
      <c r="F455" s="230">
        <f>IFERROR(VLOOKUP(D455,'Vta RdV'!$A$3:$B$2000,2,0),0)</f>
        <v>0</v>
      </c>
      <c r="G455" s="230">
        <f>VLOOKUP(D455,Objetivos!$G$5:$H$3000,2,0)</f>
        <v>1752.904528</v>
      </c>
      <c r="H455" s="233">
        <f t="shared" si="9"/>
        <v>0</v>
      </c>
      <c r="I455" s="230">
        <f>IF(H455="",0,RANK($H455,H455:H456,0))</f>
        <v>1</v>
      </c>
    </row>
    <row r="456" spans="1:9" ht="17.399999999999999" thickBot="1" x14ac:dyDescent="0.4">
      <c r="A456" s="222">
        <v>55</v>
      </c>
      <c r="B456" s="222" t="s">
        <v>1340</v>
      </c>
      <c r="C456" s="223" t="s">
        <v>1341</v>
      </c>
      <c r="D456" s="223">
        <v>5175</v>
      </c>
      <c r="E456" s="223" t="s">
        <v>1351</v>
      </c>
      <c r="F456" s="231">
        <f>IFERROR(VLOOKUP(D456,'Vta RdV'!$A$3:$B$2000,2,0),0)</f>
        <v>0</v>
      </c>
      <c r="G456" s="231">
        <f>VLOOKUP(D456,Objetivos!$G$5:$H$3000,2,0)</f>
        <v>1662.5484080000003</v>
      </c>
      <c r="H456" s="234">
        <f t="shared" si="9"/>
        <v>0</v>
      </c>
      <c r="I456" s="231">
        <f>IF(H456="",0,RANK($H456,H455:H456,0))</f>
        <v>1</v>
      </c>
    </row>
    <row r="457" spans="1:9" ht="16.8" x14ac:dyDescent="0.35">
      <c r="A457" s="216">
        <v>55</v>
      </c>
      <c r="B457" s="216" t="s">
        <v>1352</v>
      </c>
      <c r="C457" s="217" t="s">
        <v>395</v>
      </c>
      <c r="D457" s="217">
        <v>5626</v>
      </c>
      <c r="E457" s="217" t="s">
        <v>1353</v>
      </c>
      <c r="F457" s="66">
        <f>IFERROR(VLOOKUP(D457,'Vta RdV'!$A$3:$B$2000,2,0),0)</f>
        <v>0</v>
      </c>
      <c r="G457" s="66">
        <f>VLOOKUP(D457,Objetivos!$G$5:$H$3000,2,0)</f>
        <v>2231.3824</v>
      </c>
      <c r="H457" s="67">
        <f t="shared" si="9"/>
        <v>0</v>
      </c>
      <c r="I457" s="66">
        <f>IF(H457="",0,RANK($H457,H457:H458,0))</f>
        <v>1</v>
      </c>
    </row>
    <row r="458" spans="1:9" ht="17.399999999999999" thickBot="1" x14ac:dyDescent="0.4">
      <c r="A458" s="218">
        <v>55</v>
      </c>
      <c r="B458" s="218" t="s">
        <v>1352</v>
      </c>
      <c r="C458" s="219" t="s">
        <v>395</v>
      </c>
      <c r="D458" s="219">
        <v>53519</v>
      </c>
      <c r="E458" s="219" t="s">
        <v>1354</v>
      </c>
      <c r="F458" s="55">
        <f>IFERROR(VLOOKUP(D458,'Vta RdV'!$A$3:$B$2000,2,0),0)</f>
        <v>0</v>
      </c>
      <c r="G458" s="55">
        <f>VLOOKUP(D458,Objetivos!$G$5:$H$3000,2,0)</f>
        <v>1242.4101840000001</v>
      </c>
      <c r="H458" s="56">
        <f t="shared" si="9"/>
        <v>0</v>
      </c>
      <c r="I458" s="55">
        <f>IF(H458="",0,RANK($H458,H457:H458,0))</f>
        <v>1</v>
      </c>
    </row>
    <row r="459" spans="1:9" ht="16.8" x14ac:dyDescent="0.35">
      <c r="A459" s="220">
        <v>55</v>
      </c>
      <c r="B459" s="220" t="s">
        <v>1352</v>
      </c>
      <c r="C459" s="221" t="s">
        <v>395</v>
      </c>
      <c r="D459" s="221">
        <v>53573</v>
      </c>
      <c r="E459" s="221" t="s">
        <v>1355</v>
      </c>
      <c r="F459" s="230">
        <f>IFERROR(VLOOKUP(D459,'Vta RdV'!$A$3:$B$2000,2,0),0)</f>
        <v>0</v>
      </c>
      <c r="G459" s="230">
        <f>VLOOKUP(D459,Objetivos!$G$5:$H$3000,2,0)</f>
        <v>1172.5691999999999</v>
      </c>
      <c r="H459" s="233">
        <f t="shared" si="9"/>
        <v>0</v>
      </c>
      <c r="I459" s="230">
        <f>IF(H459="",0,RANK($H459,H459:H460,0))</f>
        <v>2</v>
      </c>
    </row>
    <row r="460" spans="1:9" ht="17.399999999999999" thickBot="1" x14ac:dyDescent="0.4">
      <c r="A460" s="222">
        <v>55</v>
      </c>
      <c r="B460" s="222" t="s">
        <v>1352</v>
      </c>
      <c r="C460" s="223" t="s">
        <v>395</v>
      </c>
      <c r="D460" s="223">
        <v>53358</v>
      </c>
      <c r="E460" s="223" t="s">
        <v>1356</v>
      </c>
      <c r="F460" s="231">
        <f>IFERROR(VLOOKUP(D460,'Vta RdV'!$A$3:$B$2000,2,0),0)</f>
        <v>249.24</v>
      </c>
      <c r="G460" s="231">
        <f>VLOOKUP(D460,Objetivos!$G$5:$H$3000,2,0)</f>
        <v>1161.189912</v>
      </c>
      <c r="H460" s="234">
        <f t="shared" si="9"/>
        <v>0.21464189227300143</v>
      </c>
      <c r="I460" s="231">
        <f>IF(H460="",0,RANK($H460,H459:H460,0))</f>
        <v>1</v>
      </c>
    </row>
    <row r="461" spans="1:9" ht="16.8" x14ac:dyDescent="0.35">
      <c r="A461" s="216">
        <v>55</v>
      </c>
      <c r="B461" s="216" t="s">
        <v>1352</v>
      </c>
      <c r="C461" s="217" t="s">
        <v>395</v>
      </c>
      <c r="D461" s="217">
        <v>53028</v>
      </c>
      <c r="E461" s="217" t="s">
        <v>1357</v>
      </c>
      <c r="F461" s="66">
        <f>IFERROR(VLOOKUP(D461,'Vta RdV'!$A$3:$B$2000,2,0),0)</f>
        <v>194.3</v>
      </c>
      <c r="G461" s="66">
        <f>VLOOKUP(D461,Objetivos!$G$5:$H$3000,2,0)</f>
        <v>1151.8940480000001</v>
      </c>
      <c r="H461" s="67">
        <f t="shared" si="9"/>
        <v>0.16867870820007919</v>
      </c>
      <c r="I461" s="66">
        <f>IF(H461="",0,RANK($H461,H461:H462,0))</f>
        <v>1</v>
      </c>
    </row>
    <row r="462" spans="1:9" ht="17.399999999999999" thickBot="1" x14ac:dyDescent="0.4">
      <c r="A462" s="218">
        <v>55</v>
      </c>
      <c r="B462" s="218" t="s">
        <v>1352</v>
      </c>
      <c r="C462" s="219" t="s">
        <v>395</v>
      </c>
      <c r="D462" s="219">
        <v>53264</v>
      </c>
      <c r="E462" s="219" t="s">
        <v>1358</v>
      </c>
      <c r="F462" s="55">
        <f>IFERROR(VLOOKUP(D462,'Vta RdV'!$A$3:$B$2000,2,0),0)</f>
        <v>64.23</v>
      </c>
      <c r="G462" s="55">
        <f>VLOOKUP(D462,Objetivos!$G$5:$H$3000,2,0)</f>
        <v>1019.6085520000001</v>
      </c>
      <c r="H462" s="56">
        <f t="shared" si="9"/>
        <v>6.2994763896409525E-2</v>
      </c>
      <c r="I462" s="55">
        <f>IF(H462="",0,RANK($H462,H461:H462,0))</f>
        <v>2</v>
      </c>
    </row>
    <row r="463" spans="1:9" ht="16.8" x14ac:dyDescent="0.35">
      <c r="A463" s="220">
        <v>55</v>
      </c>
      <c r="B463" s="220" t="s">
        <v>1352</v>
      </c>
      <c r="C463" s="221" t="s">
        <v>395</v>
      </c>
      <c r="D463" s="221">
        <v>53283</v>
      </c>
      <c r="E463" s="221" t="s">
        <v>1359</v>
      </c>
      <c r="F463" s="230">
        <f>IFERROR(VLOOKUP(D463,'Vta RdV'!$A$3:$B$2000,2,0),0)</f>
        <v>0</v>
      </c>
      <c r="G463" s="230">
        <f>VLOOKUP(D463,Objetivos!$G$5:$H$3000,2,0)</f>
        <v>1069.6707873684211</v>
      </c>
      <c r="H463" s="233">
        <f t="shared" si="9"/>
        <v>0</v>
      </c>
      <c r="I463" s="230">
        <f>IF(H463="",0,RANK($H463,H463:H464,0))</f>
        <v>1</v>
      </c>
    </row>
    <row r="464" spans="1:9" ht="17.399999999999999" thickBot="1" x14ac:dyDescent="0.4">
      <c r="A464" s="222">
        <v>55</v>
      </c>
      <c r="B464" s="222" t="s">
        <v>1352</v>
      </c>
      <c r="C464" s="223" t="s">
        <v>395</v>
      </c>
      <c r="D464" s="223">
        <v>53184</v>
      </c>
      <c r="E464" s="223" t="s">
        <v>1360</v>
      </c>
      <c r="F464" s="231">
        <f>IFERROR(VLOOKUP(D464,'Vta RdV'!$A$3:$B$2000,2,0),0)</f>
        <v>0</v>
      </c>
      <c r="G464" s="231">
        <f>VLOOKUP(D464,Objetivos!$G$5:$H$3000,2,0)</f>
        <v>1064.1618577777779</v>
      </c>
      <c r="H464" s="234">
        <f t="shared" si="9"/>
        <v>0</v>
      </c>
      <c r="I464" s="231">
        <f>IF(H464="",0,RANK($H464,H463:H464,0))</f>
        <v>1</v>
      </c>
    </row>
    <row r="465" spans="1:9" ht="16.8" x14ac:dyDescent="0.35">
      <c r="A465" s="216">
        <v>55</v>
      </c>
      <c r="B465" s="216" t="s">
        <v>1352</v>
      </c>
      <c r="C465" s="217" t="s">
        <v>395</v>
      </c>
      <c r="D465" s="217">
        <v>54023</v>
      </c>
      <c r="E465" s="217" t="s">
        <v>1361</v>
      </c>
      <c r="F465" s="66">
        <f>IFERROR(VLOOKUP(D465,'Vta RdV'!$A$3:$B$2000,2,0),0)</f>
        <v>0</v>
      </c>
      <c r="G465" s="66">
        <f>VLOOKUP(D465,Objetivos!$G$5:$H$3000,2,0)</f>
        <v>856.36023999999998</v>
      </c>
      <c r="H465" s="67">
        <f t="shared" si="9"/>
        <v>0</v>
      </c>
      <c r="I465" s="66">
        <f>IF(H465="",0,RANK($H465,H465:H466,0))</f>
        <v>2</v>
      </c>
    </row>
    <row r="466" spans="1:9" ht="17.399999999999999" thickBot="1" x14ac:dyDescent="0.4">
      <c r="A466" s="218">
        <v>55</v>
      </c>
      <c r="B466" s="218" t="s">
        <v>1352</v>
      </c>
      <c r="C466" s="219" t="s">
        <v>395</v>
      </c>
      <c r="D466" s="219">
        <v>54065</v>
      </c>
      <c r="E466" s="219" t="s">
        <v>1362</v>
      </c>
      <c r="F466" s="55">
        <f>IFERROR(VLOOKUP(D466,'Vta RdV'!$A$3:$B$2000,2,0),0)</f>
        <v>126.26</v>
      </c>
      <c r="G466" s="55">
        <f>VLOOKUP(D466,Objetivos!$G$5:$H$3000,2,0)</f>
        <v>846.12984800000015</v>
      </c>
      <c r="H466" s="56">
        <f t="shared" si="9"/>
        <v>0.14922059574950722</v>
      </c>
      <c r="I466" s="55">
        <f>IF(H466="",0,RANK($H466,H465:H466,0))</f>
        <v>1</v>
      </c>
    </row>
    <row r="467" spans="1:9" ht="16.8" x14ac:dyDescent="0.35">
      <c r="A467" s="220">
        <v>55</v>
      </c>
      <c r="B467" s="220" t="s">
        <v>1352</v>
      </c>
      <c r="C467" s="221" t="s">
        <v>395</v>
      </c>
      <c r="D467" s="221">
        <v>53756</v>
      </c>
      <c r="E467" s="221" t="s">
        <v>1363</v>
      </c>
      <c r="F467" s="230">
        <f>IFERROR(VLOOKUP(D467,'Vta RdV'!$A$3:$B$2000,2,0),0)</f>
        <v>0</v>
      </c>
      <c r="G467" s="230">
        <f>VLOOKUP(D467,Objetivos!$G$5:$H$3000,2,0)</f>
        <v>818.72562400000004</v>
      </c>
      <c r="H467" s="233">
        <f t="shared" si="9"/>
        <v>0</v>
      </c>
      <c r="I467" s="230">
        <f>IF(H467="",0,RANK($H467,H467:H468,0))</f>
        <v>1</v>
      </c>
    </row>
    <row r="468" spans="1:9" ht="17.399999999999999" thickBot="1" x14ac:dyDescent="0.4">
      <c r="A468" s="222">
        <v>55</v>
      </c>
      <c r="B468" s="222" t="s">
        <v>1352</v>
      </c>
      <c r="C468" s="223" t="s">
        <v>395</v>
      </c>
      <c r="D468" s="223">
        <v>53817</v>
      </c>
      <c r="E468" s="223" t="s">
        <v>1364</v>
      </c>
      <c r="F468" s="231">
        <f>IFERROR(VLOOKUP(D468,'Vta RdV'!$A$3:$B$2000,2,0),0)</f>
        <v>0</v>
      </c>
      <c r="G468" s="231">
        <f>VLOOKUP(D468,Objetivos!$G$5:$H$3000,2,0)</f>
        <v>678.59338400000001</v>
      </c>
      <c r="H468" s="234">
        <f t="shared" si="9"/>
        <v>0</v>
      </c>
      <c r="I468" s="231">
        <f>IF(H468="",0,RANK($H468,H467:H468,0))</f>
        <v>1</v>
      </c>
    </row>
    <row r="469" spans="1:9" ht="16.8" x14ac:dyDescent="0.35">
      <c r="A469" s="216">
        <v>55</v>
      </c>
      <c r="B469" s="216" t="s">
        <v>1365</v>
      </c>
      <c r="C469" s="217" t="s">
        <v>393</v>
      </c>
      <c r="D469" s="217">
        <v>2511</v>
      </c>
      <c r="E469" s="217" t="s">
        <v>1366</v>
      </c>
      <c r="F469" s="66">
        <f>IFERROR(VLOOKUP(D469,'Vta RdV'!$A$3:$B$2000,2,0),0)</f>
        <v>49.97</v>
      </c>
      <c r="G469" s="66">
        <f>VLOOKUP(D469,Objetivos!$G$5:$H$3000,2,0)</f>
        <v>7678.2398160000012</v>
      </c>
      <c r="H469" s="67">
        <f t="shared" si="9"/>
        <v>6.5080019897101882E-3</v>
      </c>
      <c r="I469" s="66">
        <f>IF(H469="",0,RANK($H469,H469:H470,0))</f>
        <v>2</v>
      </c>
    </row>
    <row r="470" spans="1:9" ht="17.399999999999999" thickBot="1" x14ac:dyDescent="0.4">
      <c r="A470" s="218">
        <v>55</v>
      </c>
      <c r="B470" s="218" t="s">
        <v>1365</v>
      </c>
      <c r="C470" s="219" t="s">
        <v>393</v>
      </c>
      <c r="D470" s="219">
        <v>58140</v>
      </c>
      <c r="E470" s="219" t="s">
        <v>1367</v>
      </c>
      <c r="F470" s="55">
        <f>IFERROR(VLOOKUP(D470,'Vta RdV'!$A$3:$B$2000,2,0),0)</f>
        <v>92.2</v>
      </c>
      <c r="G470" s="55">
        <f>VLOOKUP(D470,Objetivos!$G$5:$H$3000,2,0)</f>
        <v>7051.8723840000011</v>
      </c>
      <c r="H470" s="56">
        <f t="shared" si="9"/>
        <v>1.3074541764140919E-2</v>
      </c>
      <c r="I470" s="55">
        <f>IF(H470="",0,RANK($H470,H469:H470,0))</f>
        <v>1</v>
      </c>
    </row>
    <row r="471" spans="1:9" ht="16.8" x14ac:dyDescent="0.35">
      <c r="A471" s="220">
        <v>55</v>
      </c>
      <c r="B471" s="220" t="s">
        <v>1365</v>
      </c>
      <c r="C471" s="221" t="s">
        <v>393</v>
      </c>
      <c r="D471" s="221">
        <v>5526</v>
      </c>
      <c r="E471" s="221" t="s">
        <v>1368</v>
      </c>
      <c r="F471" s="230">
        <f>IFERROR(VLOOKUP(D471,'Vta RdV'!$A$3:$B$2000,2,0),0)</f>
        <v>377.2</v>
      </c>
      <c r="G471" s="230">
        <f>VLOOKUP(D471,Objetivos!$G$5:$H$3000,2,0)</f>
        <v>6296.1735680000002</v>
      </c>
      <c r="H471" s="233">
        <f t="shared" si="9"/>
        <v>5.9909403056659823E-2</v>
      </c>
      <c r="I471" s="230">
        <f>IF(H471="",0,RANK($H471,H471:H472,0))</f>
        <v>2</v>
      </c>
    </row>
    <row r="472" spans="1:9" ht="17.399999999999999" thickBot="1" x14ac:dyDescent="0.4">
      <c r="A472" s="222">
        <v>55</v>
      </c>
      <c r="B472" s="222" t="s">
        <v>1365</v>
      </c>
      <c r="C472" s="223" t="s">
        <v>393</v>
      </c>
      <c r="D472" s="223">
        <v>5842</v>
      </c>
      <c r="E472" s="223" t="s">
        <v>1369</v>
      </c>
      <c r="F472" s="231">
        <f>IFERROR(VLOOKUP(D472,'Vta RdV'!$A$3:$B$2000,2,0),0)</f>
        <v>552.04999999999995</v>
      </c>
      <c r="G472" s="231">
        <f>VLOOKUP(D472,Objetivos!$G$5:$H$3000,2,0)</f>
        <v>5206.5188080000007</v>
      </c>
      <c r="H472" s="234">
        <f t="shared" si="9"/>
        <v>0.10603053985933088</v>
      </c>
      <c r="I472" s="231">
        <f>IF(H472="",0,RANK($H472,H471:H472,0))</f>
        <v>1</v>
      </c>
    </row>
    <row r="473" spans="1:9" ht="16.8" x14ac:dyDescent="0.35">
      <c r="A473" s="216">
        <v>55</v>
      </c>
      <c r="B473" s="216" t="s">
        <v>1365</v>
      </c>
      <c r="C473" s="217" t="s">
        <v>393</v>
      </c>
      <c r="D473" s="217">
        <v>5826</v>
      </c>
      <c r="E473" s="217" t="s">
        <v>1370</v>
      </c>
      <c r="F473" s="66">
        <f>IFERROR(VLOOKUP(D473,'Vta RdV'!$A$3:$B$2000,2,0),0)</f>
        <v>267.3</v>
      </c>
      <c r="G473" s="66">
        <f>VLOOKUP(D473,Objetivos!$G$5:$H$3000,2,0)</f>
        <v>2808.0221840000004</v>
      </c>
      <c r="H473" s="67">
        <f t="shared" si="9"/>
        <v>9.5191555651897936E-2</v>
      </c>
      <c r="I473" s="66">
        <f>IF(H473="",0,RANK($H473,H473:H474,0))</f>
        <v>1</v>
      </c>
    </row>
    <row r="474" spans="1:9" ht="17.399999999999999" thickBot="1" x14ac:dyDescent="0.4">
      <c r="A474" s="218">
        <v>55</v>
      </c>
      <c r="B474" s="218" t="s">
        <v>1365</v>
      </c>
      <c r="C474" s="219" t="s">
        <v>393</v>
      </c>
      <c r="D474" s="219">
        <v>9925</v>
      </c>
      <c r="E474" s="219" t="s">
        <v>1371</v>
      </c>
      <c r="F474" s="55">
        <f>IFERROR(VLOOKUP(D474,'Vta RdV'!$A$3:$B$2000,2,0),0)</f>
        <v>0</v>
      </c>
      <c r="G474" s="55">
        <f>VLOOKUP(D474,Objetivos!$G$5:$H$3000,2,0)</f>
        <v>2715.631312</v>
      </c>
      <c r="H474" s="56">
        <f t="shared" si="9"/>
        <v>0</v>
      </c>
      <c r="I474" s="55">
        <f>IF(H474="",0,RANK($H474,H473:H474,0))</f>
        <v>2</v>
      </c>
    </row>
    <row r="475" spans="1:9" ht="16.8" x14ac:dyDescent="0.35">
      <c r="A475" s="220">
        <v>55</v>
      </c>
      <c r="B475" s="220" t="s">
        <v>1365</v>
      </c>
      <c r="C475" s="221" t="s">
        <v>393</v>
      </c>
      <c r="D475" s="221">
        <v>52056</v>
      </c>
      <c r="E475" s="221" t="s">
        <v>1372</v>
      </c>
      <c r="F475" s="230">
        <f>IFERROR(VLOOKUP(D475,'Vta RdV'!$A$3:$B$2000,2,0),0)</f>
        <v>0</v>
      </c>
      <c r="G475" s="230">
        <f>VLOOKUP(D475,Objetivos!$G$5:$H$3000,2,0)</f>
        <v>2574.8194000000003</v>
      </c>
      <c r="H475" s="233">
        <f t="shared" si="9"/>
        <v>0</v>
      </c>
      <c r="I475" s="230">
        <f>IF(H475="",0,RANK($H475,H475:H476,0))</f>
        <v>2</v>
      </c>
    </row>
    <row r="476" spans="1:9" ht="17.399999999999999" thickBot="1" x14ac:dyDescent="0.4">
      <c r="A476" s="222">
        <v>55</v>
      </c>
      <c r="B476" s="222" t="s">
        <v>1365</v>
      </c>
      <c r="C476" s="223" t="s">
        <v>393</v>
      </c>
      <c r="D476" s="223">
        <v>9326</v>
      </c>
      <c r="E476" s="223" t="s">
        <v>1373</v>
      </c>
      <c r="F476" s="231">
        <f>IFERROR(VLOOKUP(D476,'Vta RdV'!$A$3:$B$2000,2,0),0)</f>
        <v>65.55</v>
      </c>
      <c r="G476" s="231">
        <f>VLOOKUP(D476,Objetivos!$G$5:$H$3000,2,0)</f>
        <v>2476.6811600000001</v>
      </c>
      <c r="H476" s="234">
        <f t="shared" si="9"/>
        <v>2.6466870689160486E-2</v>
      </c>
      <c r="I476" s="231">
        <f>IF(H476="",0,RANK($H476,H475:H476,0))</f>
        <v>1</v>
      </c>
    </row>
    <row r="477" spans="1:9" ht="16.8" x14ac:dyDescent="0.35">
      <c r="A477" s="224">
        <v>55</v>
      </c>
      <c r="B477" s="224" t="s">
        <v>1365</v>
      </c>
      <c r="C477" s="225" t="s">
        <v>393</v>
      </c>
      <c r="D477" s="225">
        <v>53020</v>
      </c>
      <c r="E477" s="225" t="s">
        <v>1374</v>
      </c>
      <c r="F477" s="53">
        <f>IFERROR(VLOOKUP(D477,'Vta RdV'!$A$3:$B$2000,2,0),0)</f>
        <v>0</v>
      </c>
      <c r="G477" s="53">
        <f>VLOOKUP(D477,Objetivos!$G$5:$H$3000,2,0)</f>
        <v>2465.0061840000003</v>
      </c>
      <c r="H477" s="61">
        <f t="shared" si="9"/>
        <v>0</v>
      </c>
      <c r="I477" s="53">
        <f>IF(H477="",0,RANK($H477,H477:H479,0))</f>
        <v>2</v>
      </c>
    </row>
    <row r="478" spans="1:9" ht="16.8" x14ac:dyDescent="0.35">
      <c r="A478" s="216">
        <v>55</v>
      </c>
      <c r="B478" s="216" t="s">
        <v>1365</v>
      </c>
      <c r="C478" s="217" t="s">
        <v>393</v>
      </c>
      <c r="D478" s="217">
        <v>2812</v>
      </c>
      <c r="E478" s="217" t="s">
        <v>1375</v>
      </c>
      <c r="F478" s="66">
        <f>IFERROR(VLOOKUP(D478,'Vta RdV'!$A$3:$B$2000,2,0),0)</f>
        <v>0</v>
      </c>
      <c r="G478" s="66">
        <f>VLOOKUP(D478,Objetivos!$G$5:$H$3000,2,0)</f>
        <v>2236.150416</v>
      </c>
      <c r="H478" s="67">
        <f t="shared" si="9"/>
        <v>0</v>
      </c>
      <c r="I478" s="66">
        <f>IF(H478="",0,RANK($H478,H477:H479,0))</f>
        <v>2</v>
      </c>
    </row>
    <row r="479" spans="1:9" ht="17.399999999999999" thickBot="1" x14ac:dyDescent="0.4">
      <c r="A479" s="218">
        <v>55</v>
      </c>
      <c r="B479" s="218" t="s">
        <v>1365</v>
      </c>
      <c r="C479" s="219" t="s">
        <v>393</v>
      </c>
      <c r="D479" s="219">
        <v>19411</v>
      </c>
      <c r="E479" s="219" t="s">
        <v>1376</v>
      </c>
      <c r="F479" s="55">
        <f>IFERROR(VLOOKUP(D479,'Vta RdV'!$A$3:$B$2000,2,0),0)</f>
        <v>122.8</v>
      </c>
      <c r="G479" s="55">
        <f>VLOOKUP(D479,Objetivos!$G$5:$H$3000,2,0)</f>
        <v>1760.5067520000002</v>
      </c>
      <c r="H479" s="56">
        <f t="shared" si="9"/>
        <v>6.9752643584294519E-2</v>
      </c>
      <c r="I479" s="55">
        <f>IF(H479="",0,RANK($H479,H477:H479,0))</f>
        <v>1</v>
      </c>
    </row>
    <row r="480" spans="1:9" ht="16.8" x14ac:dyDescent="0.35">
      <c r="A480" s="220">
        <v>56</v>
      </c>
      <c r="B480" s="220" t="s">
        <v>1377</v>
      </c>
      <c r="C480" s="221" t="s">
        <v>396</v>
      </c>
      <c r="D480" s="221">
        <v>3442</v>
      </c>
      <c r="E480" s="221" t="s">
        <v>1378</v>
      </c>
      <c r="F480" s="230">
        <f>IFERROR(VLOOKUP(D480,'Vta RdV'!$A$3:$B$2000,2,0),0)</f>
        <v>0</v>
      </c>
      <c r="G480" s="230">
        <f>VLOOKUP(D480,Objetivos!$G$5:$H$3000,2,0)</f>
        <v>3057.4702315789477</v>
      </c>
      <c r="H480" s="233">
        <f t="shared" si="9"/>
        <v>0</v>
      </c>
      <c r="I480" s="230">
        <f>IF(H480="",0,RANK($H480,H480:H481,0))</f>
        <v>2</v>
      </c>
    </row>
    <row r="481" spans="1:9" ht="17.399999999999999" thickBot="1" x14ac:dyDescent="0.4">
      <c r="A481" s="222">
        <v>56</v>
      </c>
      <c r="B481" s="222" t="s">
        <v>1377</v>
      </c>
      <c r="C481" s="223" t="s">
        <v>396</v>
      </c>
      <c r="D481" s="223">
        <v>3074</v>
      </c>
      <c r="E481" s="223" t="s">
        <v>1379</v>
      </c>
      <c r="F481" s="231">
        <f>IFERROR(VLOOKUP(D481,'Vta RdV'!$A$3:$B$2000,2,0),0)</f>
        <v>326.44</v>
      </c>
      <c r="G481" s="231">
        <f>VLOOKUP(D481,Objetivos!$G$5:$H$3000,2,0)</f>
        <v>2985.181111111111</v>
      </c>
      <c r="H481" s="234">
        <f t="shared" si="9"/>
        <v>0.10935349911767869</v>
      </c>
      <c r="I481" s="231">
        <f>IF(H481="",0,RANK($H481,H480:H481,0))</f>
        <v>1</v>
      </c>
    </row>
    <row r="482" spans="1:9" ht="16.8" x14ac:dyDescent="0.35">
      <c r="A482" s="216">
        <v>56</v>
      </c>
      <c r="B482" s="216" t="s">
        <v>1377</v>
      </c>
      <c r="C482" s="217" t="s">
        <v>396</v>
      </c>
      <c r="D482" s="217">
        <v>58706</v>
      </c>
      <c r="E482" s="217" t="s">
        <v>1380</v>
      </c>
      <c r="F482" s="66">
        <f>IFERROR(VLOOKUP(D482,'Vta RdV'!$A$3:$B$2000,2,0),0)</f>
        <v>573.29</v>
      </c>
      <c r="G482" s="66">
        <f>VLOOKUP(D482,Objetivos!$G$5:$H$3000,2,0)</f>
        <v>1949.4325305263155</v>
      </c>
      <c r="H482" s="67">
        <f t="shared" si="9"/>
        <v>0.29408045214328132</v>
      </c>
      <c r="I482" s="66">
        <f>IF(H482="",0,RANK($H482,H482:H483,0))</f>
        <v>1</v>
      </c>
    </row>
    <row r="483" spans="1:9" ht="17.399999999999999" thickBot="1" x14ac:dyDescent="0.4">
      <c r="A483" s="218">
        <v>56</v>
      </c>
      <c r="B483" s="218" t="s">
        <v>1377</v>
      </c>
      <c r="C483" s="219" t="s">
        <v>396</v>
      </c>
      <c r="D483" s="219">
        <v>30354</v>
      </c>
      <c r="E483" s="219" t="s">
        <v>1381</v>
      </c>
      <c r="F483" s="55">
        <f>IFERROR(VLOOKUP(D483,'Vta RdV'!$A$3:$B$2000,2,0),0)</f>
        <v>61</v>
      </c>
      <c r="G483" s="55">
        <f>VLOOKUP(D483,Objetivos!$G$5:$H$3000,2,0)</f>
        <v>1526.8470147368423</v>
      </c>
      <c r="H483" s="56">
        <f t="shared" si="9"/>
        <v>3.9951612316911508E-2</v>
      </c>
      <c r="I483" s="55">
        <f>IF(H483="",0,RANK($H483,H482:H483,0))</f>
        <v>2</v>
      </c>
    </row>
    <row r="484" spans="1:9" ht="16.8" x14ac:dyDescent="0.35">
      <c r="A484" s="220">
        <v>56</v>
      </c>
      <c r="B484" s="220" t="s">
        <v>1377</v>
      </c>
      <c r="C484" s="221" t="s">
        <v>396</v>
      </c>
      <c r="D484" s="221">
        <v>3653</v>
      </c>
      <c r="E484" s="221" t="s">
        <v>1382</v>
      </c>
      <c r="F484" s="230">
        <f>IFERROR(VLOOKUP(D484,'Vta RdV'!$A$3:$B$2000,2,0),0)</f>
        <v>0</v>
      </c>
      <c r="G484" s="230">
        <f>VLOOKUP(D484,Objetivos!$G$5:$H$3000,2,0)</f>
        <v>1443.760690526316</v>
      </c>
      <c r="H484" s="233">
        <f t="shared" si="9"/>
        <v>0</v>
      </c>
      <c r="I484" s="230">
        <f>IF(H484="",0,RANK($H484,H484:H485,0))</f>
        <v>2</v>
      </c>
    </row>
    <row r="485" spans="1:9" ht="17.399999999999999" thickBot="1" x14ac:dyDescent="0.4">
      <c r="A485" s="222">
        <v>56</v>
      </c>
      <c r="B485" s="222" t="s">
        <v>1377</v>
      </c>
      <c r="C485" s="223" t="s">
        <v>396</v>
      </c>
      <c r="D485" s="223">
        <v>3655</v>
      </c>
      <c r="E485" s="223" t="s">
        <v>1383</v>
      </c>
      <c r="F485" s="231">
        <f>IFERROR(VLOOKUP(D485,'Vta RdV'!$A$3:$B$2000,2,0),0)</f>
        <v>7.09</v>
      </c>
      <c r="G485" s="231">
        <f>VLOOKUP(D485,Objetivos!$G$5:$H$3000,2,0)</f>
        <v>1370.7518736842105</v>
      </c>
      <c r="H485" s="234">
        <f t="shared" si="9"/>
        <v>5.1723438326908835E-3</v>
      </c>
      <c r="I485" s="231">
        <f>IF(H485="",0,RANK($H485,H484:H485,0))</f>
        <v>1</v>
      </c>
    </row>
    <row r="486" spans="1:9" ht="16.8" x14ac:dyDescent="0.35">
      <c r="A486" s="216">
        <v>56</v>
      </c>
      <c r="B486" s="216" t="s">
        <v>1377</v>
      </c>
      <c r="C486" s="217" t="s">
        <v>396</v>
      </c>
      <c r="D486" s="217">
        <v>52058</v>
      </c>
      <c r="E486" s="217" t="s">
        <v>1384</v>
      </c>
      <c r="F486" s="66">
        <f>IFERROR(VLOOKUP(D486,'Vta RdV'!$A$3:$B$2000,2,0),0)</f>
        <v>0</v>
      </c>
      <c r="G486" s="66">
        <f>VLOOKUP(D486,Objetivos!$G$5:$H$3000,2,0)</f>
        <v>1220.9077978947369</v>
      </c>
      <c r="H486" s="67">
        <f t="shared" si="9"/>
        <v>0</v>
      </c>
      <c r="I486" s="66">
        <f>IF(H486="",0,RANK($H486,H486:H487,0))</f>
        <v>1</v>
      </c>
    </row>
    <row r="487" spans="1:9" ht="17.399999999999999" thickBot="1" x14ac:dyDescent="0.4">
      <c r="A487" s="218">
        <v>56</v>
      </c>
      <c r="B487" s="218" t="s">
        <v>1377</v>
      </c>
      <c r="C487" s="219" t="s">
        <v>396</v>
      </c>
      <c r="D487" s="219">
        <v>42276</v>
      </c>
      <c r="E487" s="219" t="s">
        <v>1385</v>
      </c>
      <c r="F487" s="55">
        <f>IFERROR(VLOOKUP(D487,'Vta RdV'!$A$3:$B$2000,2,0),0)</f>
        <v>0</v>
      </c>
      <c r="G487" s="55">
        <f>VLOOKUP(D487,Objetivos!$G$5:$H$3000,2,0)</f>
        <v>980.16290526315788</v>
      </c>
      <c r="H487" s="56">
        <f t="shared" si="9"/>
        <v>0</v>
      </c>
      <c r="I487" s="55">
        <f>IF(H487="",0,RANK($H487,H486:H487,0))</f>
        <v>1</v>
      </c>
    </row>
    <row r="488" spans="1:9" ht="16.8" x14ac:dyDescent="0.35">
      <c r="A488" s="220">
        <v>56</v>
      </c>
      <c r="B488" s="220" t="s">
        <v>1377</v>
      </c>
      <c r="C488" s="221" t="s">
        <v>396</v>
      </c>
      <c r="D488" s="221">
        <v>53991</v>
      </c>
      <c r="E488" s="221" t="s">
        <v>1386</v>
      </c>
      <c r="F488" s="230">
        <f>IFERROR(VLOOKUP(D488,'Vta RdV'!$A$3:$B$2000,2,0),0)</f>
        <v>30.58</v>
      </c>
      <c r="G488" s="230">
        <f>VLOOKUP(D488,Objetivos!$G$5:$H$3000,2,0)</f>
        <v>818.88990315789488</v>
      </c>
      <c r="H488" s="233">
        <f t="shared" si="9"/>
        <v>3.7343237329064603E-2</v>
      </c>
      <c r="I488" s="230">
        <f>IF(H488="",0,RANK($H488,H488:H489,0))</f>
        <v>1</v>
      </c>
    </row>
    <row r="489" spans="1:9" ht="17.399999999999999" thickBot="1" x14ac:dyDescent="0.4">
      <c r="A489" s="222">
        <v>56</v>
      </c>
      <c r="B489" s="222" t="s">
        <v>1377</v>
      </c>
      <c r="C489" s="223" t="s">
        <v>396</v>
      </c>
      <c r="D489" s="223">
        <v>53900</v>
      </c>
      <c r="E489" s="223" t="s">
        <v>1387</v>
      </c>
      <c r="F489" s="231">
        <f>IFERROR(VLOOKUP(D489,'Vta RdV'!$A$3:$B$2000,2,0),0)</f>
        <v>0</v>
      </c>
      <c r="G489" s="231">
        <f>VLOOKUP(D489,Objetivos!$G$5:$H$3000,2,0)</f>
        <v>793.84577684210535</v>
      </c>
      <c r="H489" s="234">
        <f t="shared" si="9"/>
        <v>0</v>
      </c>
      <c r="I489" s="231">
        <f>IF(H489="",0,RANK($H489,H488:H489,0))</f>
        <v>2</v>
      </c>
    </row>
    <row r="490" spans="1:9" ht="16.8" x14ac:dyDescent="0.35">
      <c r="A490" s="216">
        <v>56</v>
      </c>
      <c r="B490" s="216" t="s">
        <v>1388</v>
      </c>
      <c r="C490" s="217" t="s">
        <v>397</v>
      </c>
      <c r="D490" s="217">
        <v>1538</v>
      </c>
      <c r="E490" s="217" t="s">
        <v>1389</v>
      </c>
      <c r="F490" s="66">
        <f>IFERROR(VLOOKUP(D490,'Vta RdV'!$A$3:$B$2000,2,0),0)</f>
        <v>0</v>
      </c>
      <c r="G490" s="66">
        <f>VLOOKUP(D490,Objetivos!$G$5:$H$3000,2,0)</f>
        <v>4055.7694652631581</v>
      </c>
      <c r="H490" s="67">
        <f t="shared" si="9"/>
        <v>0</v>
      </c>
      <c r="I490" s="66">
        <f>IF(H490="",0,RANK($H490,H490:H491,0))</f>
        <v>2</v>
      </c>
    </row>
    <row r="491" spans="1:9" ht="17.399999999999999" thickBot="1" x14ac:dyDescent="0.4">
      <c r="A491" s="218">
        <v>56</v>
      </c>
      <c r="B491" s="218" t="s">
        <v>1388</v>
      </c>
      <c r="C491" s="219" t="s">
        <v>397</v>
      </c>
      <c r="D491" s="219">
        <v>4434</v>
      </c>
      <c r="E491" s="219" t="s">
        <v>1390</v>
      </c>
      <c r="F491" s="55">
        <f>IFERROR(VLOOKUP(D491,'Vta RdV'!$A$3:$B$2000,2,0),0)</f>
        <v>289.94</v>
      </c>
      <c r="G491" s="55">
        <f>VLOOKUP(D491,Objetivos!$G$5:$H$3000,2,0)</f>
        <v>3641.8843031578954</v>
      </c>
      <c r="H491" s="56">
        <f t="shared" si="9"/>
        <v>7.9612633424019433E-2</v>
      </c>
      <c r="I491" s="55">
        <f>IF(H491="",0,RANK($H491,H490:H491,0))</f>
        <v>1</v>
      </c>
    </row>
    <row r="492" spans="1:9" ht="16.8" x14ac:dyDescent="0.35">
      <c r="A492" s="220">
        <v>56</v>
      </c>
      <c r="B492" s="220" t="s">
        <v>1388</v>
      </c>
      <c r="C492" s="221" t="s">
        <v>397</v>
      </c>
      <c r="D492" s="221">
        <v>6172</v>
      </c>
      <c r="E492" s="221" t="s">
        <v>1391</v>
      </c>
      <c r="F492" s="230">
        <f>IFERROR(VLOOKUP(D492,'Vta RdV'!$A$3:$B$2000,2,0),0)</f>
        <v>0</v>
      </c>
      <c r="G492" s="230">
        <f>VLOOKUP(D492,Objetivos!$G$5:$H$3000,2,0)</f>
        <v>2836.8194778947368</v>
      </c>
      <c r="H492" s="233">
        <f t="shared" si="9"/>
        <v>0</v>
      </c>
      <c r="I492" s="230">
        <f>IF(H492="",0,RANK($H492,H492:H493,0))</f>
        <v>2</v>
      </c>
    </row>
    <row r="493" spans="1:9" ht="17.399999999999999" thickBot="1" x14ac:dyDescent="0.4">
      <c r="A493" s="222">
        <v>56</v>
      </c>
      <c r="B493" s="222" t="s">
        <v>1388</v>
      </c>
      <c r="C493" s="223" t="s">
        <v>397</v>
      </c>
      <c r="D493" s="223">
        <v>3470</v>
      </c>
      <c r="E493" s="223" t="s">
        <v>1392</v>
      </c>
      <c r="F493" s="231">
        <f>IFERROR(VLOOKUP(D493,'Vta RdV'!$A$3:$B$2000,2,0),0)</f>
        <v>554.02</v>
      </c>
      <c r="G493" s="231">
        <f>VLOOKUP(D493,Objetivos!$G$5:$H$3000,2,0)</f>
        <v>2779.4561599999997</v>
      </c>
      <c r="H493" s="234">
        <f t="shared" si="9"/>
        <v>0.19932676326148638</v>
      </c>
      <c r="I493" s="231">
        <f>IF(H493="",0,RANK($H493,H492:H493,0))</f>
        <v>1</v>
      </c>
    </row>
    <row r="494" spans="1:9" ht="16.8" x14ac:dyDescent="0.35">
      <c r="A494" s="216">
        <v>56</v>
      </c>
      <c r="B494" s="216" t="s">
        <v>1388</v>
      </c>
      <c r="C494" s="217" t="s">
        <v>397</v>
      </c>
      <c r="D494" s="217">
        <v>7127</v>
      </c>
      <c r="E494" s="217" t="s">
        <v>1393</v>
      </c>
      <c r="F494" s="66">
        <f>IFERROR(VLOOKUP(D494,'Vta RdV'!$A$3:$B$2000,2,0),0)</f>
        <v>1351.1399999999999</v>
      </c>
      <c r="G494" s="66">
        <f>VLOOKUP(D494,Objetivos!$G$5:$H$3000,2,0)</f>
        <v>2640.8678682352943</v>
      </c>
      <c r="H494" s="67">
        <f t="shared" si="9"/>
        <v>0.51162726323860774</v>
      </c>
      <c r="I494" s="66">
        <f>IF(H494="",0,RANK($H494,H494:H495,0))</f>
        <v>1</v>
      </c>
    </row>
    <row r="495" spans="1:9" ht="17.399999999999999" thickBot="1" x14ac:dyDescent="0.4">
      <c r="A495" s="218">
        <v>56</v>
      </c>
      <c r="B495" s="218" t="s">
        <v>1388</v>
      </c>
      <c r="C495" s="219" t="s">
        <v>397</v>
      </c>
      <c r="D495" s="219">
        <v>52691</v>
      </c>
      <c r="E495" s="219" t="s">
        <v>1394</v>
      </c>
      <c r="F495" s="55">
        <f>IFERROR(VLOOKUP(D495,'Vta RdV'!$A$3:$B$2000,2,0),0)</f>
        <v>0</v>
      </c>
      <c r="G495" s="55">
        <f>VLOOKUP(D495,Objetivos!$G$5:$H$3000,2,0)</f>
        <v>1811.831477894737</v>
      </c>
      <c r="H495" s="56">
        <f t="shared" si="9"/>
        <v>0</v>
      </c>
      <c r="I495" s="55">
        <f>IF(H495="",0,RANK($H495,H494:H495,0))</f>
        <v>2</v>
      </c>
    </row>
    <row r="496" spans="1:9" ht="16.8" x14ac:dyDescent="0.35">
      <c r="A496" s="220">
        <v>56</v>
      </c>
      <c r="B496" s="220" t="s">
        <v>1388</v>
      </c>
      <c r="C496" s="221" t="s">
        <v>397</v>
      </c>
      <c r="D496" s="221">
        <v>3322</v>
      </c>
      <c r="E496" s="221" t="s">
        <v>1395</v>
      </c>
      <c r="F496" s="230">
        <f>IFERROR(VLOOKUP(D496,'Vta RdV'!$A$3:$B$2000,2,0),0)</f>
        <v>0</v>
      </c>
      <c r="G496" s="230">
        <f>VLOOKUP(D496,Objetivos!$G$5:$H$3000,2,0)</f>
        <v>1747.0842933333333</v>
      </c>
      <c r="H496" s="233">
        <f t="shared" si="9"/>
        <v>0</v>
      </c>
      <c r="I496" s="230">
        <f>IF(H496="",0,RANK($H496,H496:H497,0))</f>
        <v>2</v>
      </c>
    </row>
    <row r="497" spans="1:9" ht="17.399999999999999" thickBot="1" x14ac:dyDescent="0.4">
      <c r="A497" s="222">
        <v>56</v>
      </c>
      <c r="B497" s="222" t="s">
        <v>1388</v>
      </c>
      <c r="C497" s="223" t="s">
        <v>397</v>
      </c>
      <c r="D497" s="223">
        <v>53213</v>
      </c>
      <c r="E497" s="223" t="s">
        <v>1396</v>
      </c>
      <c r="F497" s="231">
        <f>IFERROR(VLOOKUP(D497,'Vta RdV'!$A$3:$B$2000,2,0),0)</f>
        <v>239.68</v>
      </c>
      <c r="G497" s="231">
        <f>VLOOKUP(D497,Objetivos!$G$5:$H$3000,2,0)</f>
        <v>1754.6795200000001</v>
      </c>
      <c r="H497" s="234">
        <f t="shared" si="9"/>
        <v>0.13659474409321196</v>
      </c>
      <c r="I497" s="231">
        <f>IF(H497="",0,RANK($H497,H496:H497,0))</f>
        <v>1</v>
      </c>
    </row>
    <row r="498" spans="1:9" ht="16.8" x14ac:dyDescent="0.35">
      <c r="A498" s="216">
        <v>56</v>
      </c>
      <c r="B498" s="216" t="s">
        <v>1388</v>
      </c>
      <c r="C498" s="217" t="s">
        <v>397</v>
      </c>
      <c r="D498" s="217">
        <v>20100</v>
      </c>
      <c r="E498" s="217" t="s">
        <v>1397</v>
      </c>
      <c r="F498" s="66">
        <f>IFERROR(VLOOKUP(D498,'Vta RdV'!$A$3:$B$2000,2,0),0)</f>
        <v>0</v>
      </c>
      <c r="G498" s="66">
        <f>VLOOKUP(D498,Objetivos!$G$5:$H$3000,2,0)</f>
        <v>1309.7721010526318</v>
      </c>
      <c r="H498" s="67">
        <f t="shared" si="9"/>
        <v>0</v>
      </c>
      <c r="I498" s="66">
        <f>IF(H498="",0,RANK($H498,H498:H499,0))</f>
        <v>1</v>
      </c>
    </row>
    <row r="499" spans="1:9" ht="17.399999999999999" thickBot="1" x14ac:dyDescent="0.4">
      <c r="A499" s="218">
        <v>56</v>
      </c>
      <c r="B499" s="218" t="s">
        <v>1388</v>
      </c>
      <c r="C499" s="219" t="s">
        <v>397</v>
      </c>
      <c r="D499" s="219">
        <v>52554</v>
      </c>
      <c r="E499" s="219" t="s">
        <v>1398</v>
      </c>
      <c r="F499" s="55">
        <f>IFERROR(VLOOKUP(D499,'Vta RdV'!$A$3:$B$2000,2,0),0)</f>
        <v>0</v>
      </c>
      <c r="G499" s="55">
        <f>VLOOKUP(D499,Objetivos!$G$5:$H$3000,2,0)</f>
        <v>1275.1001094736844</v>
      </c>
      <c r="H499" s="56">
        <f t="shared" si="9"/>
        <v>0</v>
      </c>
      <c r="I499" s="55">
        <f>IF(H499="",0,RANK($H499,H498:H499,0))</f>
        <v>1</v>
      </c>
    </row>
    <row r="500" spans="1:9" ht="16.8" x14ac:dyDescent="0.35">
      <c r="A500" s="220">
        <v>56</v>
      </c>
      <c r="B500" s="220" t="s">
        <v>1388</v>
      </c>
      <c r="C500" s="221" t="s">
        <v>397</v>
      </c>
      <c r="D500" s="221">
        <v>53958</v>
      </c>
      <c r="E500" s="221" t="s">
        <v>1399</v>
      </c>
      <c r="F500" s="230">
        <f>IFERROR(VLOOKUP(D500,'Vta RdV'!$A$3:$B$2000,2,0),0)</f>
        <v>0</v>
      </c>
      <c r="G500" s="230">
        <f>VLOOKUP(D500,Objetivos!$G$5:$H$3000,2,0)</f>
        <v>1130.1393431578947</v>
      </c>
      <c r="H500" s="233">
        <f t="shared" si="9"/>
        <v>0</v>
      </c>
      <c r="I500" s="230">
        <f>IF(H500="",0,RANK($H500,H500:H501,0))</f>
        <v>2</v>
      </c>
    </row>
    <row r="501" spans="1:9" ht="17.399999999999999" thickBot="1" x14ac:dyDescent="0.4">
      <c r="A501" s="222">
        <v>56</v>
      </c>
      <c r="B501" s="222" t="s">
        <v>1388</v>
      </c>
      <c r="C501" s="223" t="s">
        <v>397</v>
      </c>
      <c r="D501" s="223">
        <v>53816</v>
      </c>
      <c r="E501" s="223" t="s">
        <v>1400</v>
      </c>
      <c r="F501" s="231">
        <f>IFERROR(VLOOKUP(D501,'Vta RdV'!$A$3:$B$2000,2,0),0)</f>
        <v>44.25</v>
      </c>
      <c r="G501" s="231">
        <f>VLOOKUP(D501,Objetivos!$G$5:$H$3000,2,0)</f>
        <v>872.35050105263167</v>
      </c>
      <c r="H501" s="234">
        <f t="shared" si="9"/>
        <v>5.0725023882722868E-2</v>
      </c>
      <c r="I501" s="231">
        <f>IF(H501="",0,RANK($H501,H500:H501,0))</f>
        <v>1</v>
      </c>
    </row>
    <row r="502" spans="1:9" ht="16.8" x14ac:dyDescent="0.35">
      <c r="A502" s="216">
        <v>56</v>
      </c>
      <c r="B502" s="216" t="s">
        <v>1401</v>
      </c>
      <c r="C502" s="217" t="s">
        <v>1402</v>
      </c>
      <c r="D502" s="217">
        <v>5006</v>
      </c>
      <c r="E502" s="217" t="s">
        <v>1403</v>
      </c>
      <c r="F502" s="66">
        <f>IFERROR(VLOOKUP(D502,'Vta RdV'!$A$3:$B$2000,2,0),0)</f>
        <v>0</v>
      </c>
      <c r="G502" s="66">
        <f>VLOOKUP(D502,Objetivos!$G$5:$H$3000,2,0)</f>
        <v>1836.246155789474</v>
      </c>
      <c r="H502" s="67">
        <f t="shared" si="9"/>
        <v>0</v>
      </c>
      <c r="I502" s="66">
        <f>IF(H502="",0,RANK($H502,H502:H503,0))</f>
        <v>1</v>
      </c>
    </row>
    <row r="503" spans="1:9" ht="17.399999999999999" thickBot="1" x14ac:dyDescent="0.4">
      <c r="A503" s="218">
        <v>56</v>
      </c>
      <c r="B503" s="218" t="s">
        <v>1401</v>
      </c>
      <c r="C503" s="219" t="s">
        <v>1402</v>
      </c>
      <c r="D503" s="219">
        <v>5274</v>
      </c>
      <c r="E503" s="219" t="s">
        <v>1404</v>
      </c>
      <c r="F503" s="55">
        <f>IFERROR(VLOOKUP(D503,'Vta RdV'!$A$3:$B$2000,2,0),0)</f>
        <v>0</v>
      </c>
      <c r="G503" s="55">
        <f>VLOOKUP(D503,Objetivos!$G$5:$H$3000,2,0)</f>
        <v>1390.1988378947369</v>
      </c>
      <c r="H503" s="56">
        <f t="shared" si="9"/>
        <v>0</v>
      </c>
      <c r="I503" s="55">
        <f>IF(H503="",0,RANK($H503,H502:H503,0))</f>
        <v>1</v>
      </c>
    </row>
    <row r="504" spans="1:9" ht="16.8" x14ac:dyDescent="0.35">
      <c r="A504" s="220">
        <v>56</v>
      </c>
      <c r="B504" s="220" t="s">
        <v>1401</v>
      </c>
      <c r="C504" s="221" t="s">
        <v>1402</v>
      </c>
      <c r="D504" s="221">
        <v>433</v>
      </c>
      <c r="E504" s="221" t="s">
        <v>1405</v>
      </c>
      <c r="F504" s="230">
        <f>IFERROR(VLOOKUP(D504,'Vta RdV'!$A$3:$B$2000,2,0),0)</f>
        <v>0</v>
      </c>
      <c r="G504" s="230">
        <f>VLOOKUP(D504,Objetivos!$G$5:$H$3000,2,0)</f>
        <v>1114.2883536842105</v>
      </c>
      <c r="H504" s="233">
        <f t="shared" si="9"/>
        <v>0</v>
      </c>
      <c r="I504" s="230">
        <f>IF(H504="",0,RANK($H504,H504:H505,0))</f>
        <v>2</v>
      </c>
    </row>
    <row r="505" spans="1:9" ht="17.399999999999999" thickBot="1" x14ac:dyDescent="0.4">
      <c r="A505" s="222">
        <v>56</v>
      </c>
      <c r="B505" s="222" t="s">
        <v>1401</v>
      </c>
      <c r="C505" s="223" t="s">
        <v>1402</v>
      </c>
      <c r="D505" s="223">
        <v>53918</v>
      </c>
      <c r="E505" s="223" t="s">
        <v>1406</v>
      </c>
      <c r="F505" s="231">
        <f>IFERROR(VLOOKUP(D505,'Vta RdV'!$A$3:$B$2000,2,0),0)</f>
        <v>57</v>
      </c>
      <c r="G505" s="231">
        <f>VLOOKUP(D505,Objetivos!$G$5:$H$3000,2,0)</f>
        <v>1104.7679410526316</v>
      </c>
      <c r="H505" s="234">
        <f t="shared" si="9"/>
        <v>5.1594545679602137E-2</v>
      </c>
      <c r="I505" s="231">
        <f>IF(H505="",0,RANK($H505,H504:H505,0))</f>
        <v>1</v>
      </c>
    </row>
    <row r="506" spans="1:9" ht="16.8" x14ac:dyDescent="0.35">
      <c r="A506" s="216">
        <v>56</v>
      </c>
      <c r="B506" s="216" t="s">
        <v>1401</v>
      </c>
      <c r="C506" s="217" t="s">
        <v>1402</v>
      </c>
      <c r="D506" s="217">
        <v>53771</v>
      </c>
      <c r="E506" s="217" t="s">
        <v>1407</v>
      </c>
      <c r="F506" s="66">
        <f>IFERROR(VLOOKUP(D506,'Vta RdV'!$A$3:$B$2000,2,0),0)</f>
        <v>0</v>
      </c>
      <c r="G506" s="66">
        <f>VLOOKUP(D506,Objetivos!$G$5:$H$3000,2,0)</f>
        <v>1070.8192084210527</v>
      </c>
      <c r="H506" s="67">
        <f t="shared" si="9"/>
        <v>0</v>
      </c>
      <c r="I506" s="66">
        <f>IF(H506="",0,RANK($H506,H506:H507,0))</f>
        <v>1</v>
      </c>
    </row>
    <row r="507" spans="1:9" ht="17.399999999999999" thickBot="1" x14ac:dyDescent="0.4">
      <c r="A507" s="218">
        <v>56</v>
      </c>
      <c r="B507" s="218" t="s">
        <v>1401</v>
      </c>
      <c r="C507" s="219" t="s">
        <v>1402</v>
      </c>
      <c r="D507" s="219">
        <v>53689</v>
      </c>
      <c r="E507" s="219" t="s">
        <v>1408</v>
      </c>
      <c r="F507" s="55">
        <f>IFERROR(VLOOKUP(D507,'Vta RdV'!$A$3:$B$2000,2,0),0)</f>
        <v>0</v>
      </c>
      <c r="G507" s="55">
        <f>VLOOKUP(D507,Objetivos!$G$5:$H$3000,2,0)</f>
        <v>1055.041734736842</v>
      </c>
      <c r="H507" s="56">
        <f t="shared" si="9"/>
        <v>0</v>
      </c>
      <c r="I507" s="55">
        <f>IF(H507="",0,RANK($H507,H506:H507,0))</f>
        <v>1</v>
      </c>
    </row>
    <row r="508" spans="1:9" ht="16.8" x14ac:dyDescent="0.35">
      <c r="A508" s="220">
        <v>56</v>
      </c>
      <c r="B508" s="220" t="s">
        <v>1401</v>
      </c>
      <c r="C508" s="221" t="s">
        <v>1402</v>
      </c>
      <c r="D508" s="221">
        <v>53969</v>
      </c>
      <c r="E508" s="221" t="s">
        <v>1409</v>
      </c>
      <c r="F508" s="230">
        <f>IFERROR(VLOOKUP(D508,'Vta RdV'!$A$3:$B$2000,2,0),0)</f>
        <v>0</v>
      </c>
      <c r="G508" s="230">
        <f>VLOOKUP(D508,Objetivos!$G$5:$H$3000,2,0)</f>
        <v>1001.2533726315789</v>
      </c>
      <c r="H508" s="233">
        <f t="shared" si="9"/>
        <v>0</v>
      </c>
      <c r="I508" s="230">
        <f>IF(H508="",0,RANK($H508,H508:H509,0))</f>
        <v>1</v>
      </c>
    </row>
    <row r="509" spans="1:9" ht="17.399999999999999" thickBot="1" x14ac:dyDescent="0.4">
      <c r="A509" s="222">
        <v>56</v>
      </c>
      <c r="B509" s="222" t="s">
        <v>1401</v>
      </c>
      <c r="C509" s="223" t="s">
        <v>1402</v>
      </c>
      <c r="D509" s="223">
        <v>10</v>
      </c>
      <c r="E509" s="223" t="s">
        <v>1410</v>
      </c>
      <c r="F509" s="231">
        <f>IFERROR(VLOOKUP(D509,'Vta RdV'!$A$3:$B$2000,2,0),0)</f>
        <v>0</v>
      </c>
      <c r="G509" s="231">
        <f>VLOOKUP(D509,Objetivos!$G$5:$H$3000,2,0)</f>
        <v>898.43004631578958</v>
      </c>
      <c r="H509" s="234">
        <f t="shared" si="9"/>
        <v>0</v>
      </c>
      <c r="I509" s="231">
        <f>IF(H509="",0,RANK($H509,H508:H509,0))</f>
        <v>1</v>
      </c>
    </row>
    <row r="510" spans="1:9" ht="16.8" x14ac:dyDescent="0.35">
      <c r="A510" s="216">
        <v>56</v>
      </c>
      <c r="B510" s="216" t="s">
        <v>1401</v>
      </c>
      <c r="C510" s="217" t="s">
        <v>1402</v>
      </c>
      <c r="D510" s="217">
        <v>53846</v>
      </c>
      <c r="E510" s="217" t="s">
        <v>1411</v>
      </c>
      <c r="F510" s="66">
        <f>IFERROR(VLOOKUP(D510,'Vta RdV'!$A$3:$B$2000,2,0),0)</f>
        <v>0</v>
      </c>
      <c r="G510" s="66">
        <f>VLOOKUP(D510,Objetivos!$G$5:$H$3000,2,0)</f>
        <v>828.69060210526322</v>
      </c>
      <c r="H510" s="67">
        <f t="shared" si="9"/>
        <v>0</v>
      </c>
      <c r="I510" s="66">
        <f>IF(H510="",0,RANK($H510,H510:H511,0))</f>
        <v>1</v>
      </c>
    </row>
    <row r="511" spans="1:9" ht="17.399999999999999" thickBot="1" x14ac:dyDescent="0.4">
      <c r="A511" s="218">
        <v>56</v>
      </c>
      <c r="B511" s="218" t="s">
        <v>1401</v>
      </c>
      <c r="C511" s="219" t="s">
        <v>1402</v>
      </c>
      <c r="D511" s="219">
        <v>54060</v>
      </c>
      <c r="E511" s="219" t="s">
        <v>1412</v>
      </c>
      <c r="F511" s="55">
        <f>IFERROR(VLOOKUP(D511,'Vta RdV'!$A$3:$B$2000,2,0),0)</f>
        <v>0</v>
      </c>
      <c r="G511" s="55">
        <f>VLOOKUP(D511,Objetivos!$G$5:$H$3000,2,0)</f>
        <v>631.73252923076927</v>
      </c>
      <c r="H511" s="56">
        <f t="shared" si="9"/>
        <v>0</v>
      </c>
      <c r="I511" s="55">
        <f>IF(H511="",0,RANK($H511,H510:H511,0))</f>
        <v>1</v>
      </c>
    </row>
    <row r="512" spans="1:9" ht="16.8" x14ac:dyDescent="0.35">
      <c r="A512" s="220">
        <v>56</v>
      </c>
      <c r="B512" s="220" t="s">
        <v>1413</v>
      </c>
      <c r="C512" s="221" t="s">
        <v>399</v>
      </c>
      <c r="D512" s="221">
        <v>7895</v>
      </c>
      <c r="E512" s="221" t="s">
        <v>1414</v>
      </c>
      <c r="F512" s="230">
        <f>IFERROR(VLOOKUP(D512,'Vta RdV'!$A$3:$B$2000,2,0),0)</f>
        <v>0</v>
      </c>
      <c r="G512" s="230">
        <f>VLOOKUP(D512,Objetivos!$G$5:$H$3000,2,0)</f>
        <v>2638.7877389473688</v>
      </c>
      <c r="H512" s="233">
        <f t="shared" si="9"/>
        <v>0</v>
      </c>
      <c r="I512" s="230">
        <f>IF(H512="",0,RANK($H512,H512:H513,0))</f>
        <v>1</v>
      </c>
    </row>
    <row r="513" spans="1:9" ht="17.399999999999999" thickBot="1" x14ac:dyDescent="0.4">
      <c r="A513" s="222">
        <v>56</v>
      </c>
      <c r="B513" s="222" t="s">
        <v>1413</v>
      </c>
      <c r="C513" s="223" t="s">
        <v>399</v>
      </c>
      <c r="D513" s="223">
        <v>52423</v>
      </c>
      <c r="E513" s="223" t="s">
        <v>1415</v>
      </c>
      <c r="F513" s="231">
        <f>IFERROR(VLOOKUP(D513,'Vta RdV'!$A$3:$B$2000,2,0),0)</f>
        <v>0</v>
      </c>
      <c r="G513" s="231">
        <f>VLOOKUP(D513,Objetivos!$G$5:$H$3000,2,0)</f>
        <v>2590.0434021052633</v>
      </c>
      <c r="H513" s="234">
        <f t="shared" si="9"/>
        <v>0</v>
      </c>
      <c r="I513" s="231">
        <f>IF(H513="",0,RANK($H513,H512:H513,0))</f>
        <v>1</v>
      </c>
    </row>
    <row r="514" spans="1:9" ht="16.8" x14ac:dyDescent="0.35">
      <c r="A514" s="216">
        <v>56</v>
      </c>
      <c r="B514" s="216" t="s">
        <v>1413</v>
      </c>
      <c r="C514" s="217" t="s">
        <v>399</v>
      </c>
      <c r="D514" s="217">
        <v>7978</v>
      </c>
      <c r="E514" s="217" t="s">
        <v>1416</v>
      </c>
      <c r="F514" s="66">
        <f>IFERROR(VLOOKUP(D514,'Vta RdV'!$A$3:$B$2000,2,0),0)</f>
        <v>0</v>
      </c>
      <c r="G514" s="66">
        <f>VLOOKUP(D514,Objetivos!$G$5:$H$3000,2,0)</f>
        <v>2291.9882610526315</v>
      </c>
      <c r="H514" s="67">
        <f t="shared" si="9"/>
        <v>0</v>
      </c>
      <c r="I514" s="66">
        <f>IF(H514="",0,RANK($H514,H514:H515,0))</f>
        <v>1</v>
      </c>
    </row>
    <row r="515" spans="1:9" ht="17.399999999999999" thickBot="1" x14ac:dyDescent="0.4">
      <c r="A515" s="218">
        <v>56</v>
      </c>
      <c r="B515" s="218" t="s">
        <v>1413</v>
      </c>
      <c r="C515" s="219" t="s">
        <v>399</v>
      </c>
      <c r="D515" s="219">
        <v>530</v>
      </c>
      <c r="E515" s="219" t="s">
        <v>1417</v>
      </c>
      <c r="F515" s="55">
        <f>IFERROR(VLOOKUP(D515,'Vta RdV'!$A$3:$B$2000,2,0),0)</f>
        <v>0</v>
      </c>
      <c r="G515" s="55">
        <f>VLOOKUP(D515,Objetivos!$G$5:$H$3000,2,0)</f>
        <v>2155.6826526315795</v>
      </c>
      <c r="H515" s="56">
        <f t="shared" si="9"/>
        <v>0</v>
      </c>
      <c r="I515" s="55">
        <f>IF(H515="",0,RANK($H515,H514:H515,0))</f>
        <v>1</v>
      </c>
    </row>
    <row r="516" spans="1:9" ht="16.8" x14ac:dyDescent="0.35">
      <c r="A516" s="220">
        <v>56</v>
      </c>
      <c r="B516" s="220" t="s">
        <v>1413</v>
      </c>
      <c r="C516" s="221" t="s">
        <v>399</v>
      </c>
      <c r="D516" s="221">
        <v>19064</v>
      </c>
      <c r="E516" s="221" t="s">
        <v>1418</v>
      </c>
      <c r="F516" s="230">
        <f>IFERROR(VLOOKUP(D516,'Vta RdV'!$A$3:$B$2000,2,0),0)</f>
        <v>511.15</v>
      </c>
      <c r="G516" s="230">
        <f>VLOOKUP(D516,Objetivos!$G$5:$H$3000,2,0)</f>
        <v>2273.9250133333335</v>
      </c>
      <c r="H516" s="233">
        <f t="shared" si="9"/>
        <v>0.2247875356499589</v>
      </c>
      <c r="I516" s="230">
        <f>IF(H516="",0,RANK($H516,H516:H517,0))</f>
        <v>1</v>
      </c>
    </row>
    <row r="517" spans="1:9" ht="17.399999999999999" thickBot="1" x14ac:dyDescent="0.4">
      <c r="A517" s="222">
        <v>56</v>
      </c>
      <c r="B517" s="222" t="s">
        <v>1413</v>
      </c>
      <c r="C517" s="223" t="s">
        <v>399</v>
      </c>
      <c r="D517" s="223">
        <v>6154</v>
      </c>
      <c r="E517" s="223" t="s">
        <v>1419</v>
      </c>
      <c r="F517" s="231">
        <f>IFERROR(VLOOKUP(D517,'Vta RdV'!$A$3:$B$2000,2,0),0)</f>
        <v>0</v>
      </c>
      <c r="G517" s="231">
        <f>VLOOKUP(D517,Objetivos!$G$5:$H$3000,2,0)</f>
        <v>1752.7664888888889</v>
      </c>
      <c r="H517" s="234">
        <f t="shared" si="9"/>
        <v>0</v>
      </c>
      <c r="I517" s="231">
        <f>IF(H517="",0,RANK($H517,H516:H517,0))</f>
        <v>2</v>
      </c>
    </row>
    <row r="518" spans="1:9" ht="16.8" x14ac:dyDescent="0.35">
      <c r="A518" s="216">
        <v>56</v>
      </c>
      <c r="B518" s="216" t="s">
        <v>1413</v>
      </c>
      <c r="C518" s="217" t="s">
        <v>399</v>
      </c>
      <c r="D518" s="217">
        <v>53597</v>
      </c>
      <c r="E518" s="217" t="s">
        <v>1420</v>
      </c>
      <c r="F518" s="66">
        <f>IFERROR(VLOOKUP(D518,'Vta RdV'!$A$3:$B$2000,2,0),0)</f>
        <v>0</v>
      </c>
      <c r="G518" s="66">
        <f>VLOOKUP(D518,Objetivos!$G$5:$H$3000,2,0)</f>
        <v>1440.1811536842106</v>
      </c>
      <c r="H518" s="67">
        <f t="shared" ref="H518:H581" si="10">+F518/G518</f>
        <v>0</v>
      </c>
      <c r="I518" s="66">
        <f>IF(H518="",0,RANK($H518,H518:H519,0))</f>
        <v>1</v>
      </c>
    </row>
    <row r="519" spans="1:9" ht="17.399999999999999" thickBot="1" x14ac:dyDescent="0.4">
      <c r="A519" s="218">
        <v>56</v>
      </c>
      <c r="B519" s="218" t="s">
        <v>1413</v>
      </c>
      <c r="C519" s="219" t="s">
        <v>399</v>
      </c>
      <c r="D519" s="219">
        <v>53990</v>
      </c>
      <c r="E519" s="219" t="s">
        <v>1421</v>
      </c>
      <c r="F519" s="55">
        <f>IFERROR(VLOOKUP(D519,'Vta RdV'!$A$3:$B$2000,2,0),0)</f>
        <v>0</v>
      </c>
      <c r="G519" s="55">
        <f>VLOOKUP(D519,Objetivos!$G$5:$H$3000,2,0)</f>
        <v>1318.1182063157896</v>
      </c>
      <c r="H519" s="56">
        <f t="shared" si="10"/>
        <v>0</v>
      </c>
      <c r="I519" s="55">
        <f>IF(H519="",0,RANK($H519,H518:H519,0))</f>
        <v>1</v>
      </c>
    </row>
    <row r="520" spans="1:9" ht="16.8" x14ac:dyDescent="0.35">
      <c r="A520" s="220">
        <v>56</v>
      </c>
      <c r="B520" s="220" t="s">
        <v>1413</v>
      </c>
      <c r="C520" s="221" t="s">
        <v>399</v>
      </c>
      <c r="D520" s="221">
        <v>53665</v>
      </c>
      <c r="E520" s="221" t="s">
        <v>1422</v>
      </c>
      <c r="F520" s="230">
        <f>IFERROR(VLOOKUP(D520,'Vta RdV'!$A$3:$B$2000,2,0),0)</f>
        <v>0</v>
      </c>
      <c r="G520" s="230">
        <f>VLOOKUP(D520,Objetivos!$G$5:$H$3000,2,0)</f>
        <v>1062.3713684210527</v>
      </c>
      <c r="H520" s="233">
        <f t="shared" si="10"/>
        <v>0</v>
      </c>
      <c r="I520" s="230">
        <f>IF(H520="",0,RANK($H520,H520:H521,0))</f>
        <v>2</v>
      </c>
    </row>
    <row r="521" spans="1:9" ht="17.399999999999999" thickBot="1" x14ac:dyDescent="0.4">
      <c r="A521" s="222">
        <v>56</v>
      </c>
      <c r="B521" s="222" t="s">
        <v>1413</v>
      </c>
      <c r="C521" s="223" t="s">
        <v>399</v>
      </c>
      <c r="D521" s="223">
        <v>53871</v>
      </c>
      <c r="E521" s="223" t="s">
        <v>1423</v>
      </c>
      <c r="F521" s="231">
        <f>IFERROR(VLOOKUP(D521,'Vta RdV'!$A$3:$B$2000,2,0),0)</f>
        <v>98.91</v>
      </c>
      <c r="G521" s="231">
        <f>VLOOKUP(D521,Objetivos!$G$5:$H$3000,2,0)</f>
        <v>854.96002526315795</v>
      </c>
      <c r="H521" s="234">
        <f t="shared" si="10"/>
        <v>0.11568961948782969</v>
      </c>
      <c r="I521" s="231">
        <f>IF(H521="",0,RANK($H521,H520:H521,0))</f>
        <v>1</v>
      </c>
    </row>
    <row r="522" spans="1:9" ht="16.8" x14ac:dyDescent="0.35">
      <c r="A522" s="216">
        <v>56</v>
      </c>
      <c r="B522" s="216" t="s">
        <v>1424</v>
      </c>
      <c r="C522" s="217" t="s">
        <v>1425</v>
      </c>
      <c r="D522" s="217">
        <v>42293</v>
      </c>
      <c r="E522" s="217" t="s">
        <v>1426</v>
      </c>
      <c r="F522" s="66">
        <f>IFERROR(VLOOKUP(D522,'Vta RdV'!$A$3:$B$2000,2,0),0)</f>
        <v>0</v>
      </c>
      <c r="G522" s="66">
        <f>VLOOKUP(D522,Objetivos!$G$5:$H$3000,2,0)</f>
        <v>2751.5405473684214</v>
      </c>
      <c r="H522" s="67">
        <f t="shared" si="10"/>
        <v>0</v>
      </c>
      <c r="I522" s="66">
        <f>IF(H522="",0,RANK($H522,H522:H523,0))</f>
        <v>1</v>
      </c>
    </row>
    <row r="523" spans="1:9" ht="17.399999999999999" thickBot="1" x14ac:dyDescent="0.4">
      <c r="A523" s="218">
        <v>56</v>
      </c>
      <c r="B523" s="218" t="s">
        <v>1424</v>
      </c>
      <c r="C523" s="219" t="s">
        <v>1425</v>
      </c>
      <c r="D523" s="219">
        <v>43086</v>
      </c>
      <c r="E523" s="219" t="s">
        <v>1427</v>
      </c>
      <c r="F523" s="55">
        <f>IFERROR(VLOOKUP(D523,'Vta RdV'!$A$3:$B$2000,2,0),0)</f>
        <v>0</v>
      </c>
      <c r="G523" s="55">
        <f>VLOOKUP(D523,Objetivos!$G$5:$H$3000,2,0)</f>
        <v>2415.1240168421054</v>
      </c>
      <c r="H523" s="56">
        <f t="shared" si="10"/>
        <v>0</v>
      </c>
      <c r="I523" s="55">
        <f>IF(H523="",0,RANK($H523,H522:H523,0))</f>
        <v>1</v>
      </c>
    </row>
    <row r="524" spans="1:9" ht="16.8" x14ac:dyDescent="0.35">
      <c r="A524" s="220">
        <v>56</v>
      </c>
      <c r="B524" s="220" t="s">
        <v>1424</v>
      </c>
      <c r="C524" s="221" t="s">
        <v>1425</v>
      </c>
      <c r="D524" s="221">
        <v>52100</v>
      </c>
      <c r="E524" s="221" t="s">
        <v>1428</v>
      </c>
      <c r="F524" s="230">
        <f>IFERROR(VLOOKUP(D524,'Vta RdV'!$A$3:$B$2000,2,0),0)</f>
        <v>77.64</v>
      </c>
      <c r="G524" s="230">
        <f>VLOOKUP(D524,Objetivos!$G$5:$H$3000,2,0)</f>
        <v>1848.5312000000004</v>
      </c>
      <c r="H524" s="233">
        <f t="shared" si="10"/>
        <v>4.200091402298213E-2</v>
      </c>
      <c r="I524" s="230">
        <f>IF(H524="",0,RANK($H524,H524:H525,0))</f>
        <v>1</v>
      </c>
    </row>
    <row r="525" spans="1:9" ht="17.399999999999999" thickBot="1" x14ac:dyDescent="0.4">
      <c r="A525" s="222">
        <v>56</v>
      </c>
      <c r="B525" s="222" t="s">
        <v>1424</v>
      </c>
      <c r="C525" s="223" t="s">
        <v>1425</v>
      </c>
      <c r="D525" s="223">
        <v>43036</v>
      </c>
      <c r="E525" s="223" t="s">
        <v>1429</v>
      </c>
      <c r="F525" s="231">
        <f>IFERROR(VLOOKUP(D525,'Vta RdV'!$A$3:$B$2000,2,0),0)</f>
        <v>0</v>
      </c>
      <c r="G525" s="231">
        <f>VLOOKUP(D525,Objetivos!$G$5:$H$3000,2,0)</f>
        <v>1800.7285810526316</v>
      </c>
      <c r="H525" s="234">
        <f t="shared" si="10"/>
        <v>0</v>
      </c>
      <c r="I525" s="231">
        <f>IF(H525="",0,RANK($H525,H524:H525,0))</f>
        <v>2</v>
      </c>
    </row>
    <row r="526" spans="1:9" ht="16.8" x14ac:dyDescent="0.35">
      <c r="A526" s="216">
        <v>56</v>
      </c>
      <c r="B526" s="216" t="s">
        <v>1424</v>
      </c>
      <c r="C526" s="217" t="s">
        <v>1425</v>
      </c>
      <c r="D526" s="217">
        <v>52985</v>
      </c>
      <c r="E526" s="217" t="s">
        <v>1430</v>
      </c>
      <c r="F526" s="66">
        <f>IFERROR(VLOOKUP(D526,'Vta RdV'!$A$3:$B$2000,2,0),0)</f>
        <v>0</v>
      </c>
      <c r="G526" s="66">
        <f>VLOOKUP(D526,Objetivos!$G$5:$H$3000,2,0)</f>
        <v>1643.2426755555557</v>
      </c>
      <c r="H526" s="67">
        <f t="shared" si="10"/>
        <v>0</v>
      </c>
      <c r="I526" s="66">
        <f>IF(H526="",0,RANK($H526,H526:H527,0))</f>
        <v>1</v>
      </c>
    </row>
    <row r="527" spans="1:9" ht="17.399999999999999" thickBot="1" x14ac:dyDescent="0.4">
      <c r="A527" s="218">
        <v>56</v>
      </c>
      <c r="B527" s="218" t="s">
        <v>1424</v>
      </c>
      <c r="C527" s="219" t="s">
        <v>1425</v>
      </c>
      <c r="D527" s="219">
        <v>52257</v>
      </c>
      <c r="E527" s="219" t="s">
        <v>1431</v>
      </c>
      <c r="F527" s="55">
        <f>IFERROR(VLOOKUP(D527,'Vta RdV'!$A$3:$B$2000,2,0),0)</f>
        <v>0</v>
      </c>
      <c r="G527" s="55">
        <f>VLOOKUP(D527,Objetivos!$G$5:$H$3000,2,0)</f>
        <v>1612.228008888889</v>
      </c>
      <c r="H527" s="56">
        <f t="shared" si="10"/>
        <v>0</v>
      </c>
      <c r="I527" s="55">
        <f>IF(H527="",0,RANK($H527,H526:H527,0))</f>
        <v>1</v>
      </c>
    </row>
    <row r="528" spans="1:9" ht="16.8" x14ac:dyDescent="0.35">
      <c r="A528" s="220">
        <v>56</v>
      </c>
      <c r="B528" s="220" t="s">
        <v>1424</v>
      </c>
      <c r="C528" s="221" t="s">
        <v>1425</v>
      </c>
      <c r="D528" s="221">
        <v>25027</v>
      </c>
      <c r="E528" s="221" t="s">
        <v>1432</v>
      </c>
      <c r="F528" s="230">
        <f>IFERROR(VLOOKUP(D528,'Vta RdV'!$A$3:$B$2000,2,0),0)</f>
        <v>0</v>
      </c>
      <c r="G528" s="230">
        <f>VLOOKUP(D528,Objetivos!$G$5:$H$3000,2,0)</f>
        <v>1384.0601263157896</v>
      </c>
      <c r="H528" s="233">
        <f t="shared" si="10"/>
        <v>0</v>
      </c>
      <c r="I528" s="230">
        <f>IF(H528="",0,RANK($H528,H528:H529,0))</f>
        <v>2</v>
      </c>
    </row>
    <row r="529" spans="1:9" ht="17.399999999999999" thickBot="1" x14ac:dyDescent="0.4">
      <c r="A529" s="222">
        <v>56</v>
      </c>
      <c r="B529" s="222" t="s">
        <v>1424</v>
      </c>
      <c r="C529" s="223" t="s">
        <v>1425</v>
      </c>
      <c r="D529" s="223">
        <v>6173</v>
      </c>
      <c r="E529" s="223" t="s">
        <v>1433</v>
      </c>
      <c r="F529" s="231">
        <f>IFERROR(VLOOKUP(D529,'Vta RdV'!$A$3:$B$2000,2,0),0)</f>
        <v>125.25</v>
      </c>
      <c r="G529" s="231">
        <f>VLOOKUP(D529,Objetivos!$G$5:$H$3000,2,0)</f>
        <v>1381.3350063157895</v>
      </c>
      <c r="H529" s="234">
        <f t="shared" si="10"/>
        <v>9.0673152730747761E-2</v>
      </c>
      <c r="I529" s="231">
        <f>IF(H529="",0,RANK($H529,H528:H529,0))</f>
        <v>1</v>
      </c>
    </row>
    <row r="530" spans="1:9" ht="16.8" x14ac:dyDescent="0.35">
      <c r="A530" s="216">
        <v>56</v>
      </c>
      <c r="B530" s="216" t="s">
        <v>1424</v>
      </c>
      <c r="C530" s="217" t="s">
        <v>1425</v>
      </c>
      <c r="D530" s="217">
        <v>53355</v>
      </c>
      <c r="E530" s="217" t="s">
        <v>1434</v>
      </c>
      <c r="F530" s="66">
        <f>IFERROR(VLOOKUP(D530,'Vta RdV'!$A$3:$B$2000,2,0),0)</f>
        <v>121</v>
      </c>
      <c r="G530" s="66">
        <f>VLOOKUP(D530,Objetivos!$G$5:$H$3000,2,0)</f>
        <v>1327.316505263158</v>
      </c>
      <c r="H530" s="67">
        <f t="shared" si="10"/>
        <v>9.1161376747899439E-2</v>
      </c>
      <c r="I530" s="66">
        <f>IF(H530="",0,RANK($H530,H530:H531,0))</f>
        <v>2</v>
      </c>
    </row>
    <row r="531" spans="1:9" ht="17.399999999999999" thickBot="1" x14ac:dyDescent="0.4">
      <c r="A531" s="218">
        <v>56</v>
      </c>
      <c r="B531" s="218" t="s">
        <v>1424</v>
      </c>
      <c r="C531" s="219" t="s">
        <v>1425</v>
      </c>
      <c r="D531" s="219">
        <v>53530</v>
      </c>
      <c r="E531" s="219" t="s">
        <v>1435</v>
      </c>
      <c r="F531" s="55">
        <f>IFERROR(VLOOKUP(D531,'Vta RdV'!$A$3:$B$2000,2,0),0)</f>
        <v>116.65</v>
      </c>
      <c r="G531" s="55">
        <f>VLOOKUP(D531,Objetivos!$G$5:$H$3000,2,0)</f>
        <v>1194.1670063157896</v>
      </c>
      <c r="H531" s="56">
        <f t="shared" si="10"/>
        <v>9.7683154351990764E-2</v>
      </c>
      <c r="I531" s="55">
        <f>IF(H531="",0,RANK($H531,H530:H531,0))</f>
        <v>1</v>
      </c>
    </row>
    <row r="532" spans="1:9" ht="16.8" x14ac:dyDescent="0.35">
      <c r="A532" s="220">
        <v>56</v>
      </c>
      <c r="B532" s="220" t="s">
        <v>1424</v>
      </c>
      <c r="C532" s="221" t="s">
        <v>1425</v>
      </c>
      <c r="D532" s="221">
        <v>53142</v>
      </c>
      <c r="E532" s="221" t="s">
        <v>1436</v>
      </c>
      <c r="F532" s="230">
        <f>IFERROR(VLOOKUP(D532,'Vta RdV'!$A$3:$B$2000,2,0),0)</f>
        <v>0</v>
      </c>
      <c r="G532" s="230">
        <f>VLOOKUP(D532,Objetivos!$G$5:$H$3000,2,0)</f>
        <v>795.32463157894745</v>
      </c>
      <c r="H532" s="233">
        <f t="shared" si="10"/>
        <v>0</v>
      </c>
      <c r="I532" s="230">
        <f>IF(H532="",0,RANK($H532,H532:H533,0))</f>
        <v>1</v>
      </c>
    </row>
    <row r="533" spans="1:9" ht="17.399999999999999" thickBot="1" x14ac:dyDescent="0.4">
      <c r="A533" s="222">
        <v>56</v>
      </c>
      <c r="B533" s="222" t="s">
        <v>1424</v>
      </c>
      <c r="C533" s="223" t="s">
        <v>1425</v>
      </c>
      <c r="D533" s="223">
        <v>53417</v>
      </c>
      <c r="E533" s="223" t="s">
        <v>1437</v>
      </c>
      <c r="F533" s="231">
        <f>IFERROR(VLOOKUP(D533,'Vta RdV'!$A$3:$B$2000,2,0),0)</f>
        <v>0</v>
      </c>
      <c r="G533" s="231">
        <f>VLOOKUP(D533,Objetivos!$G$5:$H$3000,2,0)</f>
        <v>780.68961777777781</v>
      </c>
      <c r="H533" s="234">
        <f t="shared" si="10"/>
        <v>0</v>
      </c>
      <c r="I533" s="231">
        <f>IF(H533="",0,RANK($H533,H532:H533,0))</f>
        <v>1</v>
      </c>
    </row>
    <row r="534" spans="1:9" ht="16.8" x14ac:dyDescent="0.35">
      <c r="A534" s="216">
        <v>56</v>
      </c>
      <c r="B534" s="216" t="s">
        <v>1438</v>
      </c>
      <c r="C534" s="217" t="s">
        <v>400</v>
      </c>
      <c r="D534" s="217">
        <v>4112</v>
      </c>
      <c r="E534" s="217" t="s">
        <v>1439</v>
      </c>
      <c r="F534" s="66">
        <f>IFERROR(VLOOKUP(D534,'Vta RdV'!$A$3:$B$2000,2,0),0)</f>
        <v>0</v>
      </c>
      <c r="G534" s="66">
        <f>VLOOKUP(D534,Objetivos!$G$5:$H$3000,2,0)</f>
        <v>3392.7148631578953</v>
      </c>
      <c r="H534" s="67">
        <f t="shared" si="10"/>
        <v>0</v>
      </c>
      <c r="I534" s="66">
        <f>IF(H534="",0,RANK($H534,H534:H535,0))</f>
        <v>2</v>
      </c>
    </row>
    <row r="535" spans="1:9" ht="17.399999999999999" thickBot="1" x14ac:dyDescent="0.4">
      <c r="A535" s="218">
        <v>56</v>
      </c>
      <c r="B535" s="218" t="s">
        <v>1438</v>
      </c>
      <c r="C535" s="219" t="s">
        <v>400</v>
      </c>
      <c r="D535" s="219">
        <v>2753</v>
      </c>
      <c r="E535" s="219" t="s">
        <v>1440</v>
      </c>
      <c r="F535" s="55">
        <f>IFERROR(VLOOKUP(D535,'Vta RdV'!$A$3:$B$2000,2,0),0)</f>
        <v>12.71</v>
      </c>
      <c r="G535" s="55">
        <f>VLOOKUP(D535,Objetivos!$G$5:$H$3000,2,0)</f>
        <v>2999.98848</v>
      </c>
      <c r="H535" s="56">
        <f t="shared" si="10"/>
        <v>4.2366829355291397E-3</v>
      </c>
      <c r="I535" s="55">
        <f>IF(H535="",0,RANK($H535,H534:H535,0))</f>
        <v>1</v>
      </c>
    </row>
    <row r="536" spans="1:9" ht="16.8" x14ac:dyDescent="0.35">
      <c r="A536" s="220">
        <v>56</v>
      </c>
      <c r="B536" s="220" t="s">
        <v>1438</v>
      </c>
      <c r="C536" s="221" t="s">
        <v>400</v>
      </c>
      <c r="D536" s="221">
        <v>2859</v>
      </c>
      <c r="E536" s="221" t="s">
        <v>1441</v>
      </c>
      <c r="F536" s="230">
        <f>IFERROR(VLOOKUP(D536,'Vta RdV'!$A$3:$B$2000,2,0),0)</f>
        <v>126.39999999999999</v>
      </c>
      <c r="G536" s="230">
        <f>VLOOKUP(D536,Objetivos!$G$5:$H$3000,2,0)</f>
        <v>2951.842315789474</v>
      </c>
      <c r="H536" s="233">
        <f t="shared" si="10"/>
        <v>4.2820715498210531E-2</v>
      </c>
      <c r="I536" s="230">
        <f>IF(H536="",0,RANK($H536,H536:H537,0))</f>
        <v>1</v>
      </c>
    </row>
    <row r="537" spans="1:9" ht="17.399999999999999" thickBot="1" x14ac:dyDescent="0.4">
      <c r="A537" s="222">
        <v>56</v>
      </c>
      <c r="B537" s="222" t="s">
        <v>1438</v>
      </c>
      <c r="C537" s="223" t="s">
        <v>400</v>
      </c>
      <c r="D537" s="223">
        <v>40241</v>
      </c>
      <c r="E537" s="223" t="s">
        <v>1442</v>
      </c>
      <c r="F537" s="231">
        <f>IFERROR(VLOOKUP(D537,'Vta RdV'!$A$3:$B$2000,2,0),0)</f>
        <v>0</v>
      </c>
      <c r="G537" s="231">
        <f>VLOOKUP(D537,Objetivos!$G$5:$H$3000,2,0)</f>
        <v>2574.8055831578949</v>
      </c>
      <c r="H537" s="234">
        <f t="shared" si="10"/>
        <v>0</v>
      </c>
      <c r="I537" s="231">
        <f>IF(H537="",0,RANK($H537,H536:H537,0))</f>
        <v>2</v>
      </c>
    </row>
    <row r="538" spans="1:9" ht="16.8" x14ac:dyDescent="0.35">
      <c r="A538" s="216">
        <v>56</v>
      </c>
      <c r="B538" s="216" t="s">
        <v>1438</v>
      </c>
      <c r="C538" s="217" t="s">
        <v>400</v>
      </c>
      <c r="D538" s="217">
        <v>4950</v>
      </c>
      <c r="E538" s="217" t="s">
        <v>1443</v>
      </c>
      <c r="F538" s="66">
        <f>IFERROR(VLOOKUP(D538,'Vta RdV'!$A$3:$B$2000,2,0),0)</f>
        <v>415.8</v>
      </c>
      <c r="G538" s="66">
        <f>VLOOKUP(D538,Objetivos!$G$5:$H$3000,2,0)</f>
        <v>2374.5330189473684</v>
      </c>
      <c r="H538" s="67">
        <f t="shared" si="10"/>
        <v>0.17510811459860193</v>
      </c>
      <c r="I538" s="66">
        <f>IF(H538="",0,RANK($H538,H538:H539,0))</f>
        <v>1</v>
      </c>
    </row>
    <row r="539" spans="1:9" ht="17.399999999999999" thickBot="1" x14ac:dyDescent="0.4">
      <c r="A539" s="218">
        <v>56</v>
      </c>
      <c r="B539" s="218" t="s">
        <v>1438</v>
      </c>
      <c r="C539" s="219" t="s">
        <v>400</v>
      </c>
      <c r="D539" s="219">
        <v>2721</v>
      </c>
      <c r="E539" s="219" t="s">
        <v>1444</v>
      </c>
      <c r="F539" s="55">
        <f>IFERROR(VLOOKUP(D539,'Vta RdV'!$A$3:$B$2000,2,0),0)</f>
        <v>46.7</v>
      </c>
      <c r="G539" s="55">
        <f>VLOOKUP(D539,Objetivos!$G$5:$H$3000,2,0)</f>
        <v>1791.1803705263155</v>
      </c>
      <c r="H539" s="56">
        <f t="shared" si="10"/>
        <v>2.6072192822366516E-2</v>
      </c>
      <c r="I539" s="55">
        <f>IF(H539="",0,RANK($H539,H538:H539,0))</f>
        <v>2</v>
      </c>
    </row>
    <row r="540" spans="1:9" ht="16.8" x14ac:dyDescent="0.35">
      <c r="A540" s="220">
        <v>56</v>
      </c>
      <c r="B540" s="220" t="s">
        <v>1438</v>
      </c>
      <c r="C540" s="221" t="s">
        <v>400</v>
      </c>
      <c r="D540" s="221">
        <v>6150</v>
      </c>
      <c r="E540" s="221" t="s">
        <v>1445</v>
      </c>
      <c r="F540" s="230">
        <f>IFERROR(VLOOKUP(D540,'Vta RdV'!$A$3:$B$2000,2,0),0)</f>
        <v>193.75</v>
      </c>
      <c r="G540" s="230">
        <f>VLOOKUP(D540,Objetivos!$G$5:$H$3000,2,0)</f>
        <v>1408.9155200000002</v>
      </c>
      <c r="H540" s="233">
        <f t="shared" si="10"/>
        <v>0.13751711671115666</v>
      </c>
      <c r="I540" s="230">
        <f>IF(H540="",0,RANK($H540,H540:H541,0))</f>
        <v>1</v>
      </c>
    </row>
    <row r="541" spans="1:9" ht="17.399999999999999" thickBot="1" x14ac:dyDescent="0.4">
      <c r="A541" s="222">
        <v>56</v>
      </c>
      <c r="B541" s="222" t="s">
        <v>1438</v>
      </c>
      <c r="C541" s="223" t="s">
        <v>400</v>
      </c>
      <c r="D541" s="223">
        <v>53901</v>
      </c>
      <c r="E541" s="223" t="s">
        <v>1446</v>
      </c>
      <c r="F541" s="231">
        <f>IFERROR(VLOOKUP(D541,'Vta RdV'!$A$3:$B$2000,2,0),0)</f>
        <v>85.98</v>
      </c>
      <c r="G541" s="231">
        <f>VLOOKUP(D541,Objetivos!$G$5:$H$3000,2,0)</f>
        <v>1310.576067368421</v>
      </c>
      <c r="H541" s="234">
        <f t="shared" si="10"/>
        <v>6.5604738359555159E-2</v>
      </c>
      <c r="I541" s="231">
        <f>IF(H541="",0,RANK($H541,H540:H541,0))</f>
        <v>2</v>
      </c>
    </row>
    <row r="542" spans="1:9" ht="16.8" x14ac:dyDescent="0.35">
      <c r="A542" s="224">
        <v>56</v>
      </c>
      <c r="B542" s="224" t="s">
        <v>1438</v>
      </c>
      <c r="C542" s="225" t="s">
        <v>400</v>
      </c>
      <c r="D542" s="225">
        <v>53492</v>
      </c>
      <c r="E542" s="225" t="s">
        <v>1447</v>
      </c>
      <c r="F542" s="53">
        <f>IFERROR(VLOOKUP(D542,'Vta RdV'!$A$3:$B$2000,2,0),0)</f>
        <v>12.45</v>
      </c>
      <c r="G542" s="53">
        <f>VLOOKUP(D542,Objetivos!$G$5:$H$3000,2,0)</f>
        <v>1153.6429642105265</v>
      </c>
      <c r="H542" s="61">
        <f t="shared" si="10"/>
        <v>1.0791900428673718E-2</v>
      </c>
      <c r="I542" s="53">
        <f>IF(H542="",0,RANK($H542,H542:H544,0))</f>
        <v>2</v>
      </c>
    </row>
    <row r="543" spans="1:9" ht="16.8" x14ac:dyDescent="0.35">
      <c r="A543" s="216">
        <v>56</v>
      </c>
      <c r="B543" s="216" t="s">
        <v>1438</v>
      </c>
      <c r="C543" s="217" t="s">
        <v>400</v>
      </c>
      <c r="D543" s="217">
        <v>53697</v>
      </c>
      <c r="E543" s="217" t="s">
        <v>1448</v>
      </c>
      <c r="F543" s="66">
        <f>IFERROR(VLOOKUP(D543,'Vta RdV'!$A$3:$B$2000,2,0),0)</f>
        <v>51.48</v>
      </c>
      <c r="G543" s="66">
        <f>VLOOKUP(D543,Objetivos!$G$5:$H$3000,2,0)</f>
        <v>1037.0908210526316</v>
      </c>
      <c r="H543" s="67">
        <f t="shared" si="10"/>
        <v>4.9638854143698403E-2</v>
      </c>
      <c r="I543" s="66">
        <f>IF(H543="",0,RANK($H543,H542:H544,0))</f>
        <v>1</v>
      </c>
    </row>
    <row r="544" spans="1:9" ht="17.399999999999999" thickBot="1" x14ac:dyDescent="0.4">
      <c r="A544" s="218">
        <v>56</v>
      </c>
      <c r="B544" s="218" t="s">
        <v>1438</v>
      </c>
      <c r="C544" s="219" t="s">
        <v>400</v>
      </c>
      <c r="D544" s="219">
        <v>55010</v>
      </c>
      <c r="E544" s="219" t="s">
        <v>1449</v>
      </c>
      <c r="F544" s="55">
        <f>IFERROR(VLOOKUP(D544,'Vta RdV'!$A$3:$B$2000,2,0),0)</f>
        <v>0</v>
      </c>
      <c r="G544" s="55">
        <f>VLOOKUP(D544,Objetivos!$G$5:$H$3000,2,0)</f>
        <v>672.62953263157897</v>
      </c>
      <c r="H544" s="56">
        <f t="shared" si="10"/>
        <v>0</v>
      </c>
      <c r="I544" s="55">
        <f>IF(H544="",0,RANK($H544,H542:H544,0))</f>
        <v>3</v>
      </c>
    </row>
    <row r="545" spans="1:9" ht="16.8" x14ac:dyDescent="0.35">
      <c r="A545" s="220">
        <v>56</v>
      </c>
      <c r="B545" s="220" t="s">
        <v>1450</v>
      </c>
      <c r="C545" s="221" t="s">
        <v>401</v>
      </c>
      <c r="D545" s="221">
        <v>43027</v>
      </c>
      <c r="E545" s="221" t="s">
        <v>1451</v>
      </c>
      <c r="F545" s="230">
        <f>IFERROR(VLOOKUP(D545,'Vta RdV'!$A$3:$B$2000,2,0),0)</f>
        <v>0</v>
      </c>
      <c r="G545" s="230">
        <f>VLOOKUP(D545,Objetivos!$G$5:$H$3000,2,0)</f>
        <v>3440.9706863157899</v>
      </c>
      <c r="H545" s="233">
        <f t="shared" si="10"/>
        <v>0</v>
      </c>
      <c r="I545" s="230">
        <f>IF(H545="",0,RANK($H545,H545:H546,0))</f>
        <v>1</v>
      </c>
    </row>
    <row r="546" spans="1:9" ht="17.399999999999999" thickBot="1" x14ac:dyDescent="0.4">
      <c r="A546" s="222">
        <v>56</v>
      </c>
      <c r="B546" s="222" t="s">
        <v>1450</v>
      </c>
      <c r="C546" s="223" t="s">
        <v>401</v>
      </c>
      <c r="D546" s="223">
        <v>6376</v>
      </c>
      <c r="E546" s="223" t="s">
        <v>1452</v>
      </c>
      <c r="F546" s="231">
        <f>IFERROR(VLOOKUP(D546,'Vta RdV'!$A$3:$B$2000,2,0),0)</f>
        <v>0</v>
      </c>
      <c r="G546" s="231">
        <f>VLOOKUP(D546,Objetivos!$G$5:$H$3000,2,0)</f>
        <v>3227.0240421052631</v>
      </c>
      <c r="H546" s="234">
        <f t="shared" si="10"/>
        <v>0</v>
      </c>
      <c r="I546" s="231">
        <f>IF(H546="",0,RANK($H546,H545:H546,0))</f>
        <v>1</v>
      </c>
    </row>
    <row r="547" spans="1:9" ht="16.8" x14ac:dyDescent="0.35">
      <c r="A547" s="216">
        <v>56</v>
      </c>
      <c r="B547" s="216" t="s">
        <v>1450</v>
      </c>
      <c r="C547" s="217" t="s">
        <v>401</v>
      </c>
      <c r="D547" s="217">
        <v>52734</v>
      </c>
      <c r="E547" s="217" t="s">
        <v>1453</v>
      </c>
      <c r="F547" s="66">
        <f>IFERROR(VLOOKUP(D547,'Vta RdV'!$A$3:$B$2000,2,0),0)</f>
        <v>0</v>
      </c>
      <c r="G547" s="66">
        <f>VLOOKUP(D547,Objetivos!$G$5:$H$3000,2,0)</f>
        <v>2626.7926821052633</v>
      </c>
      <c r="H547" s="67">
        <f t="shared" si="10"/>
        <v>0</v>
      </c>
      <c r="I547" s="66">
        <f>IF(H547="",0,RANK($H547,H547:H548,0))</f>
        <v>2</v>
      </c>
    </row>
    <row r="548" spans="1:9" ht="17.399999999999999" thickBot="1" x14ac:dyDescent="0.4">
      <c r="A548" s="218">
        <v>56</v>
      </c>
      <c r="B548" s="218" t="s">
        <v>1450</v>
      </c>
      <c r="C548" s="219" t="s">
        <v>401</v>
      </c>
      <c r="D548" s="219">
        <v>42393</v>
      </c>
      <c r="E548" s="219" t="s">
        <v>1454</v>
      </c>
      <c r="F548" s="55">
        <f>IFERROR(VLOOKUP(D548,'Vta RdV'!$A$3:$B$2000,2,0),0)</f>
        <v>161.59</v>
      </c>
      <c r="G548" s="55">
        <f>VLOOKUP(D548,Objetivos!$G$5:$H$3000,2,0)</f>
        <v>2653.4480000000003</v>
      </c>
      <c r="H548" s="56">
        <f t="shared" si="10"/>
        <v>6.0898121990707932E-2</v>
      </c>
      <c r="I548" s="55">
        <f>IF(H548="",0,RANK($H548,H547:H548,0))</f>
        <v>1</v>
      </c>
    </row>
    <row r="549" spans="1:9" ht="16.8" x14ac:dyDescent="0.35">
      <c r="A549" s="220">
        <v>56</v>
      </c>
      <c r="B549" s="220" t="s">
        <v>1450</v>
      </c>
      <c r="C549" s="221" t="s">
        <v>401</v>
      </c>
      <c r="D549" s="221">
        <v>52667</v>
      </c>
      <c r="E549" s="221" t="s">
        <v>1455</v>
      </c>
      <c r="F549" s="230">
        <f>IFERROR(VLOOKUP(D549,'Vta RdV'!$A$3:$B$2000,2,0),0)</f>
        <v>0</v>
      </c>
      <c r="G549" s="230">
        <f>VLOOKUP(D549,Objetivos!$G$5:$H$3000,2,0)</f>
        <v>2469.8639242105264</v>
      </c>
      <c r="H549" s="233">
        <f t="shared" si="10"/>
        <v>0</v>
      </c>
      <c r="I549" s="230">
        <f>IF(H549="",0,RANK($H549,H549:H550,0))</f>
        <v>1</v>
      </c>
    </row>
    <row r="550" spans="1:9" ht="17.399999999999999" thickBot="1" x14ac:dyDescent="0.4">
      <c r="A550" s="222">
        <v>56</v>
      </c>
      <c r="B550" s="222" t="s">
        <v>1450</v>
      </c>
      <c r="C550" s="223" t="s">
        <v>401</v>
      </c>
      <c r="D550" s="223">
        <v>3382</v>
      </c>
      <c r="E550" s="223" t="s">
        <v>1456</v>
      </c>
      <c r="F550" s="231">
        <f>IFERROR(VLOOKUP(D550,'Vta RdV'!$A$3:$B$2000,2,0),0)</f>
        <v>0</v>
      </c>
      <c r="G550" s="231">
        <f>VLOOKUP(D550,Objetivos!$G$5:$H$3000,2,0)</f>
        <v>2328.553852631579</v>
      </c>
      <c r="H550" s="234">
        <f t="shared" si="10"/>
        <v>0</v>
      </c>
      <c r="I550" s="231">
        <f>IF(H550="",0,RANK($H550,H549:H550,0))</f>
        <v>1</v>
      </c>
    </row>
    <row r="551" spans="1:9" ht="16.8" x14ac:dyDescent="0.35">
      <c r="A551" s="224">
        <v>56</v>
      </c>
      <c r="B551" s="224" t="s">
        <v>1450</v>
      </c>
      <c r="C551" s="225" t="s">
        <v>401</v>
      </c>
      <c r="D551" s="225">
        <v>53790</v>
      </c>
      <c r="E551" s="225" t="s">
        <v>1457</v>
      </c>
      <c r="F551" s="53">
        <f>IFERROR(VLOOKUP(D551,'Vta RdV'!$A$3:$B$2000,2,0),0)</f>
        <v>0</v>
      </c>
      <c r="G551" s="53">
        <f>VLOOKUP(D551,Objetivos!$G$5:$H$3000,2,0)</f>
        <v>1431.3673094736841</v>
      </c>
      <c r="H551" s="61">
        <f t="shared" si="10"/>
        <v>0</v>
      </c>
      <c r="I551" s="53">
        <f>IF(H551="",0,RANK($H551,H551:H553,0))</f>
        <v>1</v>
      </c>
    </row>
    <row r="552" spans="1:9" ht="16.8" x14ac:dyDescent="0.35">
      <c r="A552" s="216">
        <v>56</v>
      </c>
      <c r="B552" s="216" t="s">
        <v>1450</v>
      </c>
      <c r="C552" s="217" t="s">
        <v>401</v>
      </c>
      <c r="D552" s="217">
        <v>53709</v>
      </c>
      <c r="E552" s="217" t="s">
        <v>1458</v>
      </c>
      <c r="F552" s="66">
        <f>IFERROR(VLOOKUP(D552,'Vta RdV'!$A$3:$B$2000,2,0),0)</f>
        <v>0</v>
      </c>
      <c r="G552" s="66">
        <f>VLOOKUP(D552,Objetivos!$G$5:$H$3000,2,0)</f>
        <v>1090.7646989473685</v>
      </c>
      <c r="H552" s="67">
        <f t="shared" si="10"/>
        <v>0</v>
      </c>
      <c r="I552" s="66">
        <f>IF(H552="",0,RANK($H552,H551:H553,0))</f>
        <v>1</v>
      </c>
    </row>
    <row r="553" spans="1:9" ht="17.399999999999999" thickBot="1" x14ac:dyDescent="0.4">
      <c r="A553" s="218">
        <v>56</v>
      </c>
      <c r="B553" s="218" t="s">
        <v>1450</v>
      </c>
      <c r="C553" s="219" t="s">
        <v>401</v>
      </c>
      <c r="D553" s="219">
        <v>53744</v>
      </c>
      <c r="E553" s="219" t="s">
        <v>1459</v>
      </c>
      <c r="F553" s="55">
        <f>IFERROR(VLOOKUP(D553,'Vta RdV'!$A$3:$B$2000,2,0),0)</f>
        <v>0</v>
      </c>
      <c r="G553" s="55">
        <f>VLOOKUP(D553,Objetivos!$G$5:$H$3000,2,0)</f>
        <v>953.29257263157888</v>
      </c>
      <c r="H553" s="56">
        <f t="shared" si="10"/>
        <v>0</v>
      </c>
      <c r="I553" s="55">
        <f>IF(H553="",0,RANK($H553,H551:H553,0))</f>
        <v>1</v>
      </c>
    </row>
    <row r="554" spans="1:9" ht="16.8" x14ac:dyDescent="0.35">
      <c r="A554" s="220">
        <v>56</v>
      </c>
      <c r="B554" s="220" t="s">
        <v>1460</v>
      </c>
      <c r="C554" s="221" t="s">
        <v>1461</v>
      </c>
      <c r="D554" s="221">
        <v>2447</v>
      </c>
      <c r="E554" s="221" t="s">
        <v>1462</v>
      </c>
      <c r="F554" s="230">
        <f>IFERROR(VLOOKUP(D554,'Vta RdV'!$A$3:$B$2000,2,0),0)</f>
        <v>63.56</v>
      </c>
      <c r="G554" s="230">
        <f>VLOOKUP(D554,Objetivos!$G$5:$H$3000,2,0)</f>
        <v>6242.4086821052624</v>
      </c>
      <c r="H554" s="233">
        <f t="shared" si="10"/>
        <v>1.0181967127881844E-2</v>
      </c>
      <c r="I554" s="230">
        <f>IF(H554="",0,RANK($H554,H554:H555,0))</f>
        <v>1</v>
      </c>
    </row>
    <row r="555" spans="1:9" ht="17.399999999999999" thickBot="1" x14ac:dyDescent="0.4">
      <c r="A555" s="222">
        <v>56</v>
      </c>
      <c r="B555" s="222" t="s">
        <v>1460</v>
      </c>
      <c r="C555" s="223" t="s">
        <v>1461</v>
      </c>
      <c r="D555" s="223">
        <v>6158</v>
      </c>
      <c r="E555" s="223" t="s">
        <v>1463</v>
      </c>
      <c r="F555" s="231">
        <f>IFERROR(VLOOKUP(D555,'Vta RdV'!$A$3:$B$2000,2,0),0)</f>
        <v>20.3</v>
      </c>
      <c r="G555" s="231">
        <f>VLOOKUP(D555,Objetivos!$G$5:$H$3000,2,0)</f>
        <v>4095.0580463157894</v>
      </c>
      <c r="H555" s="234">
        <f t="shared" si="10"/>
        <v>4.9571946894045498E-3</v>
      </c>
      <c r="I555" s="231">
        <f>IF(H555="",0,RANK($H555,H554:H555,0))</f>
        <v>2</v>
      </c>
    </row>
    <row r="556" spans="1:9" ht="16.8" x14ac:dyDescent="0.35">
      <c r="A556" s="216">
        <v>56</v>
      </c>
      <c r="B556" s="216" t="s">
        <v>1460</v>
      </c>
      <c r="C556" s="217" t="s">
        <v>1461</v>
      </c>
      <c r="D556" s="217">
        <v>2479</v>
      </c>
      <c r="E556" s="217" t="s">
        <v>1464</v>
      </c>
      <c r="F556" s="66">
        <f>IFERROR(VLOOKUP(D556,'Vta RdV'!$A$3:$B$2000,2,0),0)</f>
        <v>221.59</v>
      </c>
      <c r="G556" s="66">
        <f>VLOOKUP(D556,Objetivos!$G$5:$H$3000,2,0)</f>
        <v>3943.9645726315789</v>
      </c>
      <c r="H556" s="67">
        <f t="shared" si="10"/>
        <v>5.6184581762646471E-2</v>
      </c>
      <c r="I556" s="66">
        <f>IF(H556="",0,RANK($H556,H556:H557,0))</f>
        <v>1</v>
      </c>
    </row>
    <row r="557" spans="1:9" ht="17.399999999999999" thickBot="1" x14ac:dyDescent="0.4">
      <c r="A557" s="218">
        <v>56</v>
      </c>
      <c r="B557" s="218" t="s">
        <v>1460</v>
      </c>
      <c r="C557" s="219" t="s">
        <v>1461</v>
      </c>
      <c r="D557" s="219">
        <v>53721</v>
      </c>
      <c r="E557" s="219" t="s">
        <v>1465</v>
      </c>
      <c r="F557" s="55">
        <f>IFERROR(VLOOKUP(D557,'Vta RdV'!$A$3:$B$2000,2,0),0)</f>
        <v>0</v>
      </c>
      <c r="G557" s="55">
        <f>VLOOKUP(D557,Objetivos!$G$5:$H$3000,2,0)</f>
        <v>2222.1919242105264</v>
      </c>
      <c r="H557" s="56">
        <f t="shared" si="10"/>
        <v>0</v>
      </c>
      <c r="I557" s="55">
        <f>IF(H557="",0,RANK($H557,H556:H557,0))</f>
        <v>2</v>
      </c>
    </row>
    <row r="558" spans="1:9" ht="16.8" x14ac:dyDescent="0.35">
      <c r="A558" s="220">
        <v>56</v>
      </c>
      <c r="B558" s="220" t="s">
        <v>1460</v>
      </c>
      <c r="C558" s="221" t="s">
        <v>1461</v>
      </c>
      <c r="D558" s="221">
        <v>53397</v>
      </c>
      <c r="E558" s="221" t="s">
        <v>1466</v>
      </c>
      <c r="F558" s="230">
        <f>IFERROR(VLOOKUP(D558,'Vta RdV'!$A$3:$B$2000,2,0),0)</f>
        <v>0</v>
      </c>
      <c r="G558" s="230">
        <f>VLOOKUP(D558,Objetivos!$G$5:$H$3000,2,0)</f>
        <v>2083.9565642105263</v>
      </c>
      <c r="H558" s="233">
        <f t="shared" si="10"/>
        <v>0</v>
      </c>
      <c r="I558" s="230">
        <f>IF(H558="",0,RANK($H558,H558:H559,0))</f>
        <v>2</v>
      </c>
    </row>
    <row r="559" spans="1:9" ht="17.399999999999999" thickBot="1" x14ac:dyDescent="0.4">
      <c r="A559" s="222">
        <v>56</v>
      </c>
      <c r="B559" s="222" t="s">
        <v>1460</v>
      </c>
      <c r="C559" s="223" t="s">
        <v>1461</v>
      </c>
      <c r="D559" s="223">
        <v>53810</v>
      </c>
      <c r="E559" s="223" t="s">
        <v>1467</v>
      </c>
      <c r="F559" s="231">
        <f>IFERROR(VLOOKUP(D559,'Vta RdV'!$A$3:$B$2000,2,0),0)</f>
        <v>301.65999999999997</v>
      </c>
      <c r="G559" s="231">
        <f>VLOOKUP(D559,Objetivos!$G$5:$H$3000,2,0)</f>
        <v>757.06066526315794</v>
      </c>
      <c r="H559" s="234">
        <f t="shared" si="10"/>
        <v>0.39846212310494494</v>
      </c>
      <c r="I559" s="231">
        <f>IF(H559="",0,RANK($H559,H558:H559,0))</f>
        <v>1</v>
      </c>
    </row>
    <row r="560" spans="1:9" ht="16.8" x14ac:dyDescent="0.35">
      <c r="A560" s="216">
        <v>56</v>
      </c>
      <c r="B560" s="216" t="s">
        <v>1468</v>
      </c>
      <c r="C560" s="217" t="s">
        <v>1469</v>
      </c>
      <c r="D560" s="217">
        <v>7105</v>
      </c>
      <c r="E560" s="217" t="s">
        <v>1470</v>
      </c>
      <c r="F560" s="66">
        <f>IFERROR(VLOOKUP(D560,'Vta RdV'!$A$3:$B$2000,2,0),0)</f>
        <v>0</v>
      </c>
      <c r="G560" s="66">
        <f>VLOOKUP(D560,Objetivos!$G$5:$H$3000,2,0)</f>
        <v>3561.9940294736843</v>
      </c>
      <c r="H560" s="67">
        <f t="shared" si="10"/>
        <v>0</v>
      </c>
      <c r="I560" s="66">
        <f>IF(H560="",0,RANK($H560,H560:H561,0))</f>
        <v>2</v>
      </c>
    </row>
    <row r="561" spans="1:9" ht="17.399999999999999" thickBot="1" x14ac:dyDescent="0.4">
      <c r="A561" s="218">
        <v>56</v>
      </c>
      <c r="B561" s="218" t="s">
        <v>1468</v>
      </c>
      <c r="C561" s="219" t="s">
        <v>1469</v>
      </c>
      <c r="D561" s="219">
        <v>5503</v>
      </c>
      <c r="E561" s="219" t="s">
        <v>1471</v>
      </c>
      <c r="F561" s="55">
        <f>IFERROR(VLOOKUP(D561,'Vta RdV'!$A$3:$B$2000,2,0),0)</f>
        <v>452.09000000000003</v>
      </c>
      <c r="G561" s="55">
        <f>VLOOKUP(D561,Objetivos!$G$5:$H$3000,2,0)</f>
        <v>3203.9126568421052</v>
      </c>
      <c r="H561" s="56">
        <f t="shared" si="10"/>
        <v>0.14110559444700863</v>
      </c>
      <c r="I561" s="55">
        <f>IF(H561="",0,RANK($H561,H560:H561,0))</f>
        <v>1</v>
      </c>
    </row>
    <row r="562" spans="1:9" ht="16.8" x14ac:dyDescent="0.35">
      <c r="A562" s="220">
        <v>56</v>
      </c>
      <c r="B562" s="220" t="s">
        <v>1468</v>
      </c>
      <c r="C562" s="221" t="s">
        <v>1469</v>
      </c>
      <c r="D562" s="221">
        <v>50209</v>
      </c>
      <c r="E562" s="221" t="s">
        <v>1472</v>
      </c>
      <c r="F562" s="230">
        <f>IFERROR(VLOOKUP(D562,'Vta RdV'!$A$3:$B$2000,2,0),0)</f>
        <v>0</v>
      </c>
      <c r="G562" s="230">
        <f>VLOOKUP(D562,Objetivos!$G$5:$H$3000,2,0)</f>
        <v>3148.4369515789476</v>
      </c>
      <c r="H562" s="233">
        <f t="shared" si="10"/>
        <v>0</v>
      </c>
      <c r="I562" s="230">
        <f>IF(H562="",0,RANK($H562,H562:H563,0))</f>
        <v>1</v>
      </c>
    </row>
    <row r="563" spans="1:9" ht="17.399999999999999" thickBot="1" x14ac:dyDescent="0.4">
      <c r="A563" s="222">
        <v>56</v>
      </c>
      <c r="B563" s="222" t="s">
        <v>1468</v>
      </c>
      <c r="C563" s="223" t="s">
        <v>1469</v>
      </c>
      <c r="D563" s="223">
        <v>6243</v>
      </c>
      <c r="E563" s="223" t="s">
        <v>1473</v>
      </c>
      <c r="F563" s="231">
        <f>IFERROR(VLOOKUP(D563,'Vta RdV'!$A$3:$B$2000,2,0),0)</f>
        <v>0</v>
      </c>
      <c r="G563" s="231">
        <f>VLOOKUP(D563,Objetivos!$G$5:$H$3000,2,0)</f>
        <v>2791.4360842105266</v>
      </c>
      <c r="H563" s="234">
        <f t="shared" si="10"/>
        <v>0</v>
      </c>
      <c r="I563" s="231">
        <f>IF(H563="",0,RANK($H563,H562:H563,0))</f>
        <v>1</v>
      </c>
    </row>
    <row r="564" spans="1:9" ht="16.8" x14ac:dyDescent="0.35">
      <c r="A564" s="216">
        <v>56</v>
      </c>
      <c r="B564" s="216" t="s">
        <v>1468</v>
      </c>
      <c r="C564" s="217" t="s">
        <v>1469</v>
      </c>
      <c r="D564" s="217">
        <v>9020</v>
      </c>
      <c r="E564" s="217" t="s">
        <v>1474</v>
      </c>
      <c r="F564" s="66">
        <f>IFERROR(VLOOKUP(D564,'Vta RdV'!$A$3:$B$2000,2,0),0)</f>
        <v>0</v>
      </c>
      <c r="G564" s="66">
        <f>VLOOKUP(D564,Objetivos!$G$5:$H$3000,2,0)</f>
        <v>2423.9386311111116</v>
      </c>
      <c r="H564" s="67">
        <f t="shared" si="10"/>
        <v>0</v>
      </c>
      <c r="I564" s="66">
        <f>IF(H564="",0,RANK($H564,H564:H565,0))</f>
        <v>1</v>
      </c>
    </row>
    <row r="565" spans="1:9" ht="17.399999999999999" thickBot="1" x14ac:dyDescent="0.4">
      <c r="A565" s="218">
        <v>56</v>
      </c>
      <c r="B565" s="218" t="s">
        <v>1468</v>
      </c>
      <c r="C565" s="219" t="s">
        <v>1469</v>
      </c>
      <c r="D565" s="219">
        <v>15</v>
      </c>
      <c r="E565" s="219" t="s">
        <v>1475</v>
      </c>
      <c r="F565" s="55">
        <f>IFERROR(VLOOKUP(D565,'Vta RdV'!$A$3:$B$2000,2,0),0)</f>
        <v>0</v>
      </c>
      <c r="G565" s="55">
        <f>VLOOKUP(D565,Objetivos!$G$5:$H$3000,2,0)</f>
        <v>2178.2580444444443</v>
      </c>
      <c r="H565" s="56">
        <f t="shared" si="10"/>
        <v>0</v>
      </c>
      <c r="I565" s="55">
        <f>IF(H565="",0,RANK($H565,H564:H565,0))</f>
        <v>1</v>
      </c>
    </row>
    <row r="566" spans="1:9" ht="16.8" x14ac:dyDescent="0.35">
      <c r="A566" s="220">
        <v>56</v>
      </c>
      <c r="B566" s="220" t="s">
        <v>1468</v>
      </c>
      <c r="C566" s="221" t="s">
        <v>1469</v>
      </c>
      <c r="D566" s="221">
        <v>50210</v>
      </c>
      <c r="E566" s="221" t="s">
        <v>1476</v>
      </c>
      <c r="F566" s="230">
        <f>IFERROR(VLOOKUP(D566,'Vta RdV'!$A$3:$B$2000,2,0),0)</f>
        <v>267.36</v>
      </c>
      <c r="G566" s="230">
        <f>VLOOKUP(D566,Objetivos!$G$5:$H$3000,2,0)</f>
        <v>1600.7535157894738</v>
      </c>
      <c r="H566" s="233">
        <f t="shared" si="10"/>
        <v>0.16702134173863803</v>
      </c>
      <c r="I566" s="230">
        <f>IF(H566="",0,RANK($H566,H566:H567,0))</f>
        <v>1</v>
      </c>
    </row>
    <row r="567" spans="1:9" ht="17.399999999999999" thickBot="1" x14ac:dyDescent="0.4">
      <c r="A567" s="222">
        <v>56</v>
      </c>
      <c r="B567" s="222" t="s">
        <v>1468</v>
      </c>
      <c r="C567" s="223" t="s">
        <v>1469</v>
      </c>
      <c r="D567" s="223">
        <v>55135</v>
      </c>
      <c r="E567" s="223" t="s">
        <v>1477</v>
      </c>
      <c r="F567" s="231">
        <f>IFERROR(VLOOKUP(D567,'Vta RdV'!$A$3:$B$2000,2,0),0)</f>
        <v>0</v>
      </c>
      <c r="G567" s="231">
        <f>VLOOKUP(D567,Objetivos!$G$5:$H$3000,2,0)</f>
        <v>1492.7402610526317</v>
      </c>
      <c r="H567" s="234">
        <f t="shared" si="10"/>
        <v>0</v>
      </c>
      <c r="I567" s="231">
        <f>IF(H567="",0,RANK($H567,H566:H567,0))</f>
        <v>2</v>
      </c>
    </row>
    <row r="568" spans="1:9" ht="16.8" x14ac:dyDescent="0.35">
      <c r="A568" s="224">
        <v>56</v>
      </c>
      <c r="B568" s="224" t="s">
        <v>1468</v>
      </c>
      <c r="C568" s="225" t="s">
        <v>1469</v>
      </c>
      <c r="D568" s="225">
        <v>9318</v>
      </c>
      <c r="E568" s="225" t="s">
        <v>1478</v>
      </c>
      <c r="F568" s="53">
        <f>IFERROR(VLOOKUP(D568,'Vta RdV'!$A$3:$B$2000,2,0),0)</f>
        <v>65.95</v>
      </c>
      <c r="G568" s="53">
        <f>VLOOKUP(D568,Objetivos!$G$5:$H$3000,2,0)</f>
        <v>1379.878265263158</v>
      </c>
      <c r="H568" s="61">
        <f t="shared" si="10"/>
        <v>4.7794071158460204E-2</v>
      </c>
      <c r="I568" s="53">
        <f>IF(H568="",0,RANK($H568,H568:H570,0))</f>
        <v>1</v>
      </c>
    </row>
    <row r="569" spans="1:9" ht="16.8" x14ac:dyDescent="0.35">
      <c r="A569" s="216">
        <v>56</v>
      </c>
      <c r="B569" s="216" t="s">
        <v>1468</v>
      </c>
      <c r="C569" s="217" t="s">
        <v>1469</v>
      </c>
      <c r="D569" s="217">
        <v>53917</v>
      </c>
      <c r="E569" s="217" t="s">
        <v>1479</v>
      </c>
      <c r="F569" s="66">
        <f>IFERROR(VLOOKUP(D569,'Vta RdV'!$A$3:$B$2000,2,0),0)</f>
        <v>0</v>
      </c>
      <c r="G569" s="66">
        <f>VLOOKUP(D569,Objetivos!$G$5:$H$3000,2,0)</f>
        <v>1028.4868715789476</v>
      </c>
      <c r="H569" s="67">
        <f t="shared" si="10"/>
        <v>0</v>
      </c>
      <c r="I569" s="66">
        <f>IF(H569="",0,RANK($H569,H568:H570,0))</f>
        <v>2</v>
      </c>
    </row>
    <row r="570" spans="1:9" ht="17.399999999999999" thickBot="1" x14ac:dyDescent="0.4">
      <c r="A570" s="218">
        <v>56</v>
      </c>
      <c r="B570" s="218" t="s">
        <v>1468</v>
      </c>
      <c r="C570" s="219" t="s">
        <v>1469</v>
      </c>
      <c r="D570" s="219">
        <v>52347</v>
      </c>
      <c r="E570" s="219" t="s">
        <v>1480</v>
      </c>
      <c r="F570" s="55">
        <f>IFERROR(VLOOKUP(D570,'Vta RdV'!$A$3:$B$2000,2,0),0)</f>
        <v>0</v>
      </c>
      <c r="G570" s="55">
        <f>VLOOKUP(D570,Objetivos!$G$5:$H$3000,2,0)</f>
        <v>840.76514526315793</v>
      </c>
      <c r="H570" s="56">
        <f t="shared" si="10"/>
        <v>0</v>
      </c>
      <c r="I570" s="55">
        <f>IF(H570="",0,RANK($H570,H568:H570,0))</f>
        <v>2</v>
      </c>
    </row>
    <row r="571" spans="1:9" ht="16.8" x14ac:dyDescent="0.35">
      <c r="A571" s="220">
        <v>56</v>
      </c>
      <c r="B571" s="220" t="s">
        <v>1481</v>
      </c>
      <c r="C571" s="221" t="s">
        <v>1482</v>
      </c>
      <c r="D571" s="221">
        <v>481</v>
      </c>
      <c r="E571" s="221" t="s">
        <v>1483</v>
      </c>
      <c r="F571" s="230">
        <f>IFERROR(VLOOKUP(D571,'Vta RdV'!$A$3:$B$2000,2,0),0)</f>
        <v>675.27</v>
      </c>
      <c r="G571" s="230">
        <f>VLOOKUP(D571,Objetivos!$G$5:$H$3000,2,0)</f>
        <v>5053.7110484210534</v>
      </c>
      <c r="H571" s="233">
        <f t="shared" si="10"/>
        <v>0.13361864054554062</v>
      </c>
      <c r="I571" s="230">
        <f>IF(H571="",0,RANK($H571,H571:H572,0))</f>
        <v>1</v>
      </c>
    </row>
    <row r="572" spans="1:9" ht="17.399999999999999" thickBot="1" x14ac:dyDescent="0.4">
      <c r="A572" s="222">
        <v>56</v>
      </c>
      <c r="B572" s="222" t="s">
        <v>1481</v>
      </c>
      <c r="C572" s="223" t="s">
        <v>1482</v>
      </c>
      <c r="D572" s="223">
        <v>1061</v>
      </c>
      <c r="E572" s="223" t="s">
        <v>1484</v>
      </c>
      <c r="F572" s="231">
        <f>IFERROR(VLOOKUP(D572,'Vta RdV'!$A$3:$B$2000,2,0),0)</f>
        <v>0</v>
      </c>
      <c r="G572" s="231">
        <f>VLOOKUP(D572,Objetivos!$G$5:$H$3000,2,0)</f>
        <v>5232.1954352941184</v>
      </c>
      <c r="H572" s="234">
        <f t="shared" si="10"/>
        <v>0</v>
      </c>
      <c r="I572" s="231">
        <f>IF(H572="",0,RANK($H572,H571:H572,0))</f>
        <v>2</v>
      </c>
    </row>
    <row r="573" spans="1:9" ht="16.8" x14ac:dyDescent="0.35">
      <c r="A573" s="216">
        <v>56</v>
      </c>
      <c r="B573" s="216" t="s">
        <v>1481</v>
      </c>
      <c r="C573" s="217" t="s">
        <v>1482</v>
      </c>
      <c r="D573" s="217">
        <v>5266</v>
      </c>
      <c r="E573" s="217" t="s">
        <v>1485</v>
      </c>
      <c r="F573" s="66">
        <f>IFERROR(VLOOKUP(D573,'Vta RdV'!$A$3:$B$2000,2,0),0)</f>
        <v>36.6</v>
      </c>
      <c r="G573" s="66">
        <f>VLOOKUP(D573,Objetivos!$G$5:$H$3000,2,0)</f>
        <v>3670.5998989473687</v>
      </c>
      <c r="H573" s="67">
        <f t="shared" si="10"/>
        <v>9.9711221619375942E-3</v>
      </c>
      <c r="I573" s="66">
        <f>IF(H573="",0,RANK($H573,H573:H574,0))</f>
        <v>1</v>
      </c>
    </row>
    <row r="574" spans="1:9" ht="17.399999999999999" thickBot="1" x14ac:dyDescent="0.4">
      <c r="A574" s="218">
        <v>56</v>
      </c>
      <c r="B574" s="218" t="s">
        <v>1481</v>
      </c>
      <c r="C574" s="219" t="s">
        <v>1482</v>
      </c>
      <c r="D574" s="219">
        <v>6016</v>
      </c>
      <c r="E574" s="219" t="s">
        <v>1486</v>
      </c>
      <c r="F574" s="55">
        <f>IFERROR(VLOOKUP(D574,'Vta RdV'!$A$3:$B$2000,2,0),0)</f>
        <v>0</v>
      </c>
      <c r="G574" s="55">
        <f>VLOOKUP(D574,Objetivos!$G$5:$H$3000,2,0)</f>
        <v>3846.3093777777776</v>
      </c>
      <c r="H574" s="56">
        <f t="shared" si="10"/>
        <v>0</v>
      </c>
      <c r="I574" s="55">
        <f>IF(H574="",0,RANK($H574,H573:H574,0))</f>
        <v>2</v>
      </c>
    </row>
    <row r="575" spans="1:9" ht="16.8" x14ac:dyDescent="0.35">
      <c r="A575" s="220">
        <v>56</v>
      </c>
      <c r="B575" s="220" t="s">
        <v>1481</v>
      </c>
      <c r="C575" s="221" t="s">
        <v>1482</v>
      </c>
      <c r="D575" s="221">
        <v>5963</v>
      </c>
      <c r="E575" s="221" t="s">
        <v>1487</v>
      </c>
      <c r="F575" s="230">
        <f>IFERROR(VLOOKUP(D575,'Vta RdV'!$A$3:$B$2000,2,0),0)</f>
        <v>0</v>
      </c>
      <c r="G575" s="230">
        <f>VLOOKUP(D575,Objetivos!$G$5:$H$3000,2,0)</f>
        <v>3467.3201768421054</v>
      </c>
      <c r="H575" s="233">
        <f t="shared" si="10"/>
        <v>0</v>
      </c>
      <c r="I575" s="230">
        <f>IF(H575="",0,RANK($H575,H575:H576,0))</f>
        <v>2</v>
      </c>
    </row>
    <row r="576" spans="1:9" ht="17.399999999999999" thickBot="1" x14ac:dyDescent="0.4">
      <c r="A576" s="222">
        <v>56</v>
      </c>
      <c r="B576" s="222" t="s">
        <v>1481</v>
      </c>
      <c r="C576" s="223" t="s">
        <v>1482</v>
      </c>
      <c r="D576" s="223">
        <v>1678</v>
      </c>
      <c r="E576" s="223" t="s">
        <v>1488</v>
      </c>
      <c r="F576" s="231">
        <f>IFERROR(VLOOKUP(D576,'Vta RdV'!$A$3:$B$2000,2,0),0)</f>
        <v>63.72</v>
      </c>
      <c r="G576" s="231">
        <f>VLOOKUP(D576,Objetivos!$G$5:$H$3000,2,0)</f>
        <v>3155.1969866666668</v>
      </c>
      <c r="H576" s="234">
        <f t="shared" si="10"/>
        <v>2.0195252552937276E-2</v>
      </c>
      <c r="I576" s="231">
        <f>IF(H576="",0,RANK($H576,H575:H576,0))</f>
        <v>1</v>
      </c>
    </row>
    <row r="577" spans="1:9" ht="16.8" x14ac:dyDescent="0.35">
      <c r="A577" s="216">
        <v>56</v>
      </c>
      <c r="B577" s="216" t="s">
        <v>1481</v>
      </c>
      <c r="C577" s="217" t="s">
        <v>1482</v>
      </c>
      <c r="D577" s="217">
        <v>10493</v>
      </c>
      <c r="E577" s="217" t="s">
        <v>1489</v>
      </c>
      <c r="F577" s="66">
        <f>IFERROR(VLOOKUP(D577,'Vta RdV'!$A$3:$B$2000,2,0),0)</f>
        <v>0</v>
      </c>
      <c r="G577" s="66">
        <f>VLOOKUP(D577,Objetivos!$G$5:$H$3000,2,0)</f>
        <v>2417.3901136842105</v>
      </c>
      <c r="H577" s="67">
        <f t="shared" si="10"/>
        <v>0</v>
      </c>
      <c r="I577" s="66">
        <f>IF(H577="",0,RANK($H577,H577:H578,0))</f>
        <v>1</v>
      </c>
    </row>
    <row r="578" spans="1:9" ht="17.399999999999999" thickBot="1" x14ac:dyDescent="0.4">
      <c r="A578" s="218">
        <v>56</v>
      </c>
      <c r="B578" s="218" t="s">
        <v>1481</v>
      </c>
      <c r="C578" s="219" t="s">
        <v>1482</v>
      </c>
      <c r="D578" s="219">
        <v>6041</v>
      </c>
      <c r="E578" s="219" t="s">
        <v>1490</v>
      </c>
      <c r="F578" s="55">
        <f>IFERROR(VLOOKUP(D578,'Vta RdV'!$A$3:$B$2000,2,0),0)</f>
        <v>0</v>
      </c>
      <c r="G578" s="55">
        <f>VLOOKUP(D578,Objetivos!$G$5:$H$3000,2,0)</f>
        <v>2164.1148884210529</v>
      </c>
      <c r="H578" s="56">
        <f t="shared" si="10"/>
        <v>0</v>
      </c>
      <c r="I578" s="55">
        <f>IF(H578="",0,RANK($H578,H577:H578,0))</f>
        <v>1</v>
      </c>
    </row>
    <row r="579" spans="1:9" ht="16.8" x14ac:dyDescent="0.35">
      <c r="A579" s="220">
        <v>56</v>
      </c>
      <c r="B579" s="220" t="s">
        <v>1481</v>
      </c>
      <c r="C579" s="221" t="s">
        <v>1482</v>
      </c>
      <c r="D579" s="221">
        <v>52642</v>
      </c>
      <c r="E579" s="221" t="s">
        <v>1491</v>
      </c>
      <c r="F579" s="230">
        <f>IFERROR(VLOOKUP(D579,'Vta RdV'!$A$3:$B$2000,2,0),0)</f>
        <v>158.56</v>
      </c>
      <c r="G579" s="230">
        <f>VLOOKUP(D579,Objetivos!$G$5:$H$3000,2,0)</f>
        <v>1808.5739789473682</v>
      </c>
      <c r="H579" s="233">
        <f t="shared" si="10"/>
        <v>8.7671282372582607E-2</v>
      </c>
      <c r="I579" s="230">
        <f>IF(H579="",0,RANK($H579,H579:H580,0))</f>
        <v>1</v>
      </c>
    </row>
    <row r="580" spans="1:9" ht="17.399999999999999" thickBot="1" x14ac:dyDescent="0.4">
      <c r="A580" s="222">
        <v>56</v>
      </c>
      <c r="B580" s="222" t="s">
        <v>1481</v>
      </c>
      <c r="C580" s="223" t="s">
        <v>1482</v>
      </c>
      <c r="D580" s="223">
        <v>5589</v>
      </c>
      <c r="E580" s="223" t="s">
        <v>1492</v>
      </c>
      <c r="F580" s="231">
        <f>IFERROR(VLOOKUP(D580,'Vta RdV'!$A$3:$B$2000,2,0),0)</f>
        <v>0</v>
      </c>
      <c r="G580" s="231">
        <f>VLOOKUP(D580,Objetivos!$G$5:$H$3000,2,0)</f>
        <v>1592.835090526316</v>
      </c>
      <c r="H580" s="234">
        <f t="shared" si="10"/>
        <v>0</v>
      </c>
      <c r="I580" s="231">
        <f>IF(H580="",0,RANK($H580,H579:H580,0))</f>
        <v>2</v>
      </c>
    </row>
    <row r="581" spans="1:9" ht="16.8" x14ac:dyDescent="0.35">
      <c r="A581" s="216">
        <v>56</v>
      </c>
      <c r="B581" s="216" t="s">
        <v>1493</v>
      </c>
      <c r="C581" s="217" t="s">
        <v>398</v>
      </c>
      <c r="D581" s="217">
        <v>7254</v>
      </c>
      <c r="E581" s="217" t="s">
        <v>1494</v>
      </c>
      <c r="F581" s="66">
        <f>IFERROR(VLOOKUP(D581,'Vta RdV'!$A$3:$B$2000,2,0),0)</f>
        <v>0</v>
      </c>
      <c r="G581" s="66">
        <f>VLOOKUP(D581,Objetivos!$G$5:$H$3000,2,0)</f>
        <v>2788.4756042105264</v>
      </c>
      <c r="H581" s="67">
        <f t="shared" si="10"/>
        <v>0</v>
      </c>
      <c r="I581" s="66">
        <f>IF(H581="",0,RANK($H581,H581:H582,0))</f>
        <v>2</v>
      </c>
    </row>
    <row r="582" spans="1:9" ht="17.399999999999999" thickBot="1" x14ac:dyDescent="0.4">
      <c r="A582" s="218">
        <v>56</v>
      </c>
      <c r="B582" s="218" t="s">
        <v>1493</v>
      </c>
      <c r="C582" s="219" t="s">
        <v>398</v>
      </c>
      <c r="D582" s="219">
        <v>20144</v>
      </c>
      <c r="E582" s="219" t="s">
        <v>1495</v>
      </c>
      <c r="F582" s="55">
        <f>IFERROR(VLOOKUP(D582,'Vta RdV'!$A$3:$B$2000,2,0),0)</f>
        <v>386.66</v>
      </c>
      <c r="G582" s="55">
        <f>VLOOKUP(D582,Objetivos!$G$5:$H$3000,2,0)</f>
        <v>2640.9998147368424</v>
      </c>
      <c r="H582" s="56">
        <f t="shared" ref="H582:H645" si="11">+F582/G582</f>
        <v>0.14640667441263264</v>
      </c>
      <c r="I582" s="55">
        <f>IF(H582="",0,RANK($H582,H581:H582,0))</f>
        <v>1</v>
      </c>
    </row>
    <row r="583" spans="1:9" ht="16.8" x14ac:dyDescent="0.35">
      <c r="A583" s="220">
        <v>56</v>
      </c>
      <c r="B583" s="220" t="s">
        <v>1493</v>
      </c>
      <c r="C583" s="221" t="s">
        <v>398</v>
      </c>
      <c r="D583" s="221">
        <v>511</v>
      </c>
      <c r="E583" s="221" t="s">
        <v>1496</v>
      </c>
      <c r="F583" s="230">
        <f>IFERROR(VLOOKUP(D583,'Vta RdV'!$A$3:$B$2000,2,0),0)</f>
        <v>114.57</v>
      </c>
      <c r="G583" s="230">
        <f>VLOOKUP(D583,Objetivos!$G$5:$H$3000,2,0)</f>
        <v>1986.0527410526317</v>
      </c>
      <c r="H583" s="233">
        <f t="shared" si="11"/>
        <v>5.7687289784296727E-2</v>
      </c>
      <c r="I583" s="230">
        <f>IF(H583="",0,RANK($H583,H583:H584,0))</f>
        <v>1</v>
      </c>
    </row>
    <row r="584" spans="1:9" ht="17.399999999999999" thickBot="1" x14ac:dyDescent="0.4">
      <c r="A584" s="222">
        <v>56</v>
      </c>
      <c r="B584" s="222" t="s">
        <v>1493</v>
      </c>
      <c r="C584" s="223" t="s">
        <v>398</v>
      </c>
      <c r="D584" s="223">
        <v>42133</v>
      </c>
      <c r="E584" s="223" t="s">
        <v>1497</v>
      </c>
      <c r="F584" s="231">
        <f>IFERROR(VLOOKUP(D584,'Vta RdV'!$A$3:$B$2000,2,0),0)</f>
        <v>0</v>
      </c>
      <c r="G584" s="231">
        <f>VLOOKUP(D584,Objetivos!$G$5:$H$3000,2,0)</f>
        <v>1881.3852800000002</v>
      </c>
      <c r="H584" s="234">
        <f t="shared" si="11"/>
        <v>0</v>
      </c>
      <c r="I584" s="231">
        <f>IF(H584="",0,RANK($H584,H583:H584,0))</f>
        <v>2</v>
      </c>
    </row>
    <row r="585" spans="1:9" ht="16.8" x14ac:dyDescent="0.35">
      <c r="A585" s="216">
        <v>56</v>
      </c>
      <c r="B585" s="216" t="s">
        <v>1493</v>
      </c>
      <c r="C585" s="217" t="s">
        <v>398</v>
      </c>
      <c r="D585" s="217">
        <v>2245</v>
      </c>
      <c r="E585" s="217" t="s">
        <v>1498</v>
      </c>
      <c r="F585" s="66">
        <f>IFERROR(VLOOKUP(D585,'Vta RdV'!$A$3:$B$2000,2,0),0)</f>
        <v>0</v>
      </c>
      <c r="G585" s="66">
        <f>VLOOKUP(D585,Objetivos!$G$5:$H$3000,2,0)</f>
        <v>1810.3141599999999</v>
      </c>
      <c r="H585" s="67">
        <f t="shared" si="11"/>
        <v>0</v>
      </c>
      <c r="I585" s="66">
        <f>IF(H585="",0,RANK($H585,H585:H586,0))</f>
        <v>2</v>
      </c>
    </row>
    <row r="586" spans="1:9" ht="17.399999999999999" thickBot="1" x14ac:dyDescent="0.4">
      <c r="A586" s="218">
        <v>56</v>
      </c>
      <c r="B586" s="218" t="s">
        <v>1493</v>
      </c>
      <c r="C586" s="219" t="s">
        <v>398</v>
      </c>
      <c r="D586" s="219">
        <v>52941</v>
      </c>
      <c r="E586" s="219" t="s">
        <v>1499</v>
      </c>
      <c r="F586" s="55">
        <f>IFERROR(VLOOKUP(D586,'Vta RdV'!$A$3:$B$2000,2,0),0)</f>
        <v>151.24</v>
      </c>
      <c r="G586" s="55">
        <f>VLOOKUP(D586,Objetivos!$G$5:$H$3000,2,0)</f>
        <v>1611.2033515789474</v>
      </c>
      <c r="H586" s="56">
        <f t="shared" si="11"/>
        <v>9.3867729266940647E-2</v>
      </c>
      <c r="I586" s="55">
        <f>IF(H586="",0,RANK($H586,H585:H586,0))</f>
        <v>1</v>
      </c>
    </row>
    <row r="587" spans="1:9" ht="16.8" x14ac:dyDescent="0.35">
      <c r="A587" s="220">
        <v>56</v>
      </c>
      <c r="B587" s="220" t="s">
        <v>1493</v>
      </c>
      <c r="C587" s="221" t="s">
        <v>398</v>
      </c>
      <c r="D587" s="221">
        <v>52986</v>
      </c>
      <c r="E587" s="221" t="s">
        <v>1500</v>
      </c>
      <c r="F587" s="230">
        <f>IFERROR(VLOOKUP(D587,'Vta RdV'!$A$3:$B$2000,2,0),0)</f>
        <v>0</v>
      </c>
      <c r="G587" s="230">
        <f>VLOOKUP(D587,Objetivos!$G$5:$H$3000,2,0)</f>
        <v>1510.0180631578946</v>
      </c>
      <c r="H587" s="233">
        <f t="shared" si="11"/>
        <v>0</v>
      </c>
      <c r="I587" s="230">
        <f>IF(H587="",0,RANK($H587,H587:H588,0))</f>
        <v>2</v>
      </c>
    </row>
    <row r="588" spans="1:9" ht="17.399999999999999" thickBot="1" x14ac:dyDescent="0.4">
      <c r="A588" s="222">
        <v>56</v>
      </c>
      <c r="B588" s="222" t="s">
        <v>1493</v>
      </c>
      <c r="C588" s="223" t="s">
        <v>398</v>
      </c>
      <c r="D588" s="223">
        <v>52310</v>
      </c>
      <c r="E588" s="223" t="s">
        <v>1501</v>
      </c>
      <c r="F588" s="231">
        <f>IFERROR(VLOOKUP(D588,'Vta RdV'!$A$3:$B$2000,2,0),0)</f>
        <v>81.760000000000005</v>
      </c>
      <c r="G588" s="231">
        <f>VLOOKUP(D588,Objetivos!$G$5:$H$3000,2,0)</f>
        <v>1553.5556977777778</v>
      </c>
      <c r="H588" s="234">
        <f t="shared" si="11"/>
        <v>5.262765932174196E-2</v>
      </c>
      <c r="I588" s="231">
        <f>IF(H588="",0,RANK($H588,H587:H588,0))</f>
        <v>1</v>
      </c>
    </row>
    <row r="589" spans="1:9" ht="16.8" x14ac:dyDescent="0.35">
      <c r="A589" s="216">
        <v>56</v>
      </c>
      <c r="B589" s="216" t="s">
        <v>1493</v>
      </c>
      <c r="C589" s="217" t="s">
        <v>398</v>
      </c>
      <c r="D589" s="217">
        <v>53176</v>
      </c>
      <c r="E589" s="217" t="s">
        <v>1502</v>
      </c>
      <c r="F589" s="66">
        <f>IFERROR(VLOOKUP(D589,'Vta RdV'!$A$3:$B$2000,2,0),0)</f>
        <v>144.1</v>
      </c>
      <c r="G589" s="66">
        <f>VLOOKUP(D589,Objetivos!$G$5:$H$3000,2,0)</f>
        <v>1262.5878147368421</v>
      </c>
      <c r="H589" s="67">
        <f t="shared" si="11"/>
        <v>0.11413067536219997</v>
      </c>
      <c r="I589" s="66">
        <f>IF(H589="",0,RANK($H589,H589:H590,0))</f>
        <v>1</v>
      </c>
    </row>
    <row r="590" spans="1:9" ht="17.399999999999999" thickBot="1" x14ac:dyDescent="0.4">
      <c r="A590" s="218">
        <v>56</v>
      </c>
      <c r="B590" s="218" t="s">
        <v>1493</v>
      </c>
      <c r="C590" s="219" t="s">
        <v>398</v>
      </c>
      <c r="D590" s="219">
        <v>53143</v>
      </c>
      <c r="E590" s="219" t="s">
        <v>1503</v>
      </c>
      <c r="F590" s="55">
        <f>IFERROR(VLOOKUP(D590,'Vta RdV'!$A$3:$B$2000,2,0),0)</f>
        <v>17.72</v>
      </c>
      <c r="G590" s="55">
        <f>VLOOKUP(D590,Objetivos!$G$5:$H$3000,2,0)</f>
        <v>1262.2674863157897</v>
      </c>
      <c r="H590" s="56">
        <f t="shared" si="11"/>
        <v>1.4038228974525667E-2</v>
      </c>
      <c r="I590" s="55">
        <f>IF(H590="",0,RANK($H590,H589:H590,0))</f>
        <v>2</v>
      </c>
    </row>
    <row r="591" spans="1:9" ht="16.8" x14ac:dyDescent="0.35">
      <c r="A591" s="226">
        <v>56</v>
      </c>
      <c r="B591" s="226" t="s">
        <v>1493</v>
      </c>
      <c r="C591" s="227" t="s">
        <v>398</v>
      </c>
      <c r="D591" s="227">
        <v>53862</v>
      </c>
      <c r="E591" s="227" t="s">
        <v>1504</v>
      </c>
      <c r="F591" s="232">
        <f>IFERROR(VLOOKUP(D591,'Vta RdV'!$A$3:$B$2000,2,0),0)</f>
        <v>0</v>
      </c>
      <c r="G591" s="232">
        <f>VLOOKUP(D591,Objetivos!$G$5:$H$3000,2,0)</f>
        <v>1224.3512000000001</v>
      </c>
      <c r="H591" s="235">
        <f t="shared" si="11"/>
        <v>0</v>
      </c>
      <c r="I591" s="232">
        <f>IF(H591="",0,RANK($H591,H591:H593,0))</f>
        <v>2</v>
      </c>
    </row>
    <row r="592" spans="1:9" ht="16.8" x14ac:dyDescent="0.35">
      <c r="A592" s="220">
        <v>56</v>
      </c>
      <c r="B592" s="220" t="s">
        <v>1493</v>
      </c>
      <c r="C592" s="221" t="s">
        <v>398</v>
      </c>
      <c r="D592" s="221">
        <v>53431</v>
      </c>
      <c r="E592" s="221" t="s">
        <v>1505</v>
      </c>
      <c r="F592" s="230">
        <f>IFERROR(VLOOKUP(D592,'Vta RdV'!$A$3:$B$2000,2,0),0)</f>
        <v>75.47</v>
      </c>
      <c r="G592" s="230">
        <f>VLOOKUP(D592,Objetivos!$G$5:$H$3000,2,0)</f>
        <v>1224.0157305263158</v>
      </c>
      <c r="H592" s="233">
        <f t="shared" si="11"/>
        <v>6.1657704323414678E-2</v>
      </c>
      <c r="I592" s="230">
        <f>IF(H592="",0,RANK($H592,H591:H593,0))</f>
        <v>1</v>
      </c>
    </row>
    <row r="593" spans="1:9" ht="17.399999999999999" thickBot="1" x14ac:dyDescent="0.4">
      <c r="A593" s="222">
        <v>56</v>
      </c>
      <c r="B593" s="222" t="s">
        <v>1493</v>
      </c>
      <c r="C593" s="223" t="s">
        <v>398</v>
      </c>
      <c r="D593" s="223">
        <v>53593</v>
      </c>
      <c r="E593" s="223" t="s">
        <v>1506</v>
      </c>
      <c r="F593" s="231">
        <f>IFERROR(VLOOKUP(D593,'Vta RdV'!$A$3:$B$2000,2,0),0)</f>
        <v>0</v>
      </c>
      <c r="G593" s="231">
        <f>VLOOKUP(D593,Objetivos!$G$5:$H$3000,2,0)</f>
        <v>1190.9534568421054</v>
      </c>
      <c r="H593" s="234">
        <f t="shared" si="11"/>
        <v>0</v>
      </c>
      <c r="I593" s="231">
        <f>IF(H593="",0,RANK($H593,H591:H593,0))</f>
        <v>2</v>
      </c>
    </row>
    <row r="594" spans="1:9" ht="16.8" x14ac:dyDescent="0.35">
      <c r="A594" s="216">
        <v>57</v>
      </c>
      <c r="B594" s="216" t="s">
        <v>1507</v>
      </c>
      <c r="C594" s="217" t="s">
        <v>403</v>
      </c>
      <c r="D594" s="217">
        <v>1213</v>
      </c>
      <c r="E594" s="217" t="s">
        <v>1508</v>
      </c>
      <c r="F594" s="66">
        <f>IFERROR(VLOOKUP(D594,'Vta RdV'!$A$3:$B$2000,2,0),0)</f>
        <v>4.74</v>
      </c>
      <c r="G594" s="66">
        <f>VLOOKUP(D594,Objetivos!$G$5:$H$3000,2,0)</f>
        <v>3448.8355705263161</v>
      </c>
      <c r="H594" s="67">
        <f t="shared" si="11"/>
        <v>1.3743769173885675E-3</v>
      </c>
      <c r="I594" s="66">
        <f>IF(H594="",0,RANK($H594,H594:H595,0))</f>
        <v>1</v>
      </c>
    </row>
    <row r="595" spans="1:9" ht="17.399999999999999" thickBot="1" x14ac:dyDescent="0.4">
      <c r="A595" s="218">
        <v>57</v>
      </c>
      <c r="B595" s="218" t="s">
        <v>1507</v>
      </c>
      <c r="C595" s="219" t="s">
        <v>403</v>
      </c>
      <c r="D595" s="219">
        <v>296</v>
      </c>
      <c r="E595" s="219" t="s">
        <v>1509</v>
      </c>
      <c r="F595" s="55">
        <f>IFERROR(VLOOKUP(D595,'Vta RdV'!$A$3:$B$2000,2,0),0)</f>
        <v>0</v>
      </c>
      <c r="G595" s="55">
        <f>VLOOKUP(D595,Objetivos!$G$5:$H$3000,2,0)</f>
        <v>3085.4290105263158</v>
      </c>
      <c r="H595" s="56">
        <f t="shared" si="11"/>
        <v>0</v>
      </c>
      <c r="I595" s="55">
        <f>IF(H595="",0,RANK($H595,H594:H595,0))</f>
        <v>2</v>
      </c>
    </row>
    <row r="596" spans="1:9" ht="16.8" x14ac:dyDescent="0.35">
      <c r="A596" s="220">
        <v>57</v>
      </c>
      <c r="B596" s="220" t="s">
        <v>1507</v>
      </c>
      <c r="C596" s="221" t="s">
        <v>403</v>
      </c>
      <c r="D596" s="221">
        <v>438</v>
      </c>
      <c r="E596" s="221" t="s">
        <v>1510</v>
      </c>
      <c r="F596" s="230">
        <f>IFERROR(VLOOKUP(D596,'Vta RdV'!$A$3:$B$2000,2,0),0)</f>
        <v>0</v>
      </c>
      <c r="G596" s="230">
        <f>VLOOKUP(D596,Objetivos!$G$5:$H$3000,2,0)</f>
        <v>2966.8550063157895</v>
      </c>
      <c r="H596" s="233">
        <f t="shared" si="11"/>
        <v>0</v>
      </c>
      <c r="I596" s="230">
        <f>IF(H596="",0,RANK($H596,H596:H597,0))</f>
        <v>1</v>
      </c>
    </row>
    <row r="597" spans="1:9" ht="17.399999999999999" thickBot="1" x14ac:dyDescent="0.4">
      <c r="A597" s="222">
        <v>57</v>
      </c>
      <c r="B597" s="222" t="s">
        <v>1507</v>
      </c>
      <c r="C597" s="223" t="s">
        <v>403</v>
      </c>
      <c r="D597" s="223">
        <v>1143</v>
      </c>
      <c r="E597" s="223" t="s">
        <v>1511</v>
      </c>
      <c r="F597" s="231">
        <f>IFERROR(VLOOKUP(D597,'Vta RdV'!$A$3:$B$2000,2,0),0)</f>
        <v>0</v>
      </c>
      <c r="G597" s="231">
        <f>VLOOKUP(D597,Objetivos!$G$5:$H$3000,2,0)</f>
        <v>2911.0701221052632</v>
      </c>
      <c r="H597" s="234">
        <f t="shared" si="11"/>
        <v>0</v>
      </c>
      <c r="I597" s="231">
        <f>IF(H597="",0,RANK($H597,H596:H597,0))</f>
        <v>1</v>
      </c>
    </row>
    <row r="598" spans="1:9" ht="16.8" x14ac:dyDescent="0.35">
      <c r="A598" s="216">
        <v>57</v>
      </c>
      <c r="B598" s="216" t="s">
        <v>1507</v>
      </c>
      <c r="C598" s="217" t="s">
        <v>403</v>
      </c>
      <c r="D598" s="217">
        <v>6094</v>
      </c>
      <c r="E598" s="217" t="s">
        <v>1512</v>
      </c>
      <c r="F598" s="66">
        <f>IFERROR(VLOOKUP(D598,'Vta RdV'!$A$3:$B$2000,2,0),0)</f>
        <v>137</v>
      </c>
      <c r="G598" s="66">
        <f>VLOOKUP(D598,Objetivos!$G$5:$H$3000,2,0)</f>
        <v>2280.4320336842106</v>
      </c>
      <c r="H598" s="67">
        <f t="shared" si="11"/>
        <v>6.0076335526065262E-2</v>
      </c>
      <c r="I598" s="66">
        <f>IF(H598="",0,RANK($H598,H598:H599,0))</f>
        <v>2</v>
      </c>
    </row>
    <row r="599" spans="1:9" ht="17.399999999999999" thickBot="1" x14ac:dyDescent="0.4">
      <c r="A599" s="218">
        <v>57</v>
      </c>
      <c r="B599" s="218" t="s">
        <v>1507</v>
      </c>
      <c r="C599" s="219" t="s">
        <v>403</v>
      </c>
      <c r="D599" s="219">
        <v>487</v>
      </c>
      <c r="E599" s="219" t="s">
        <v>1513</v>
      </c>
      <c r="F599" s="55">
        <f>IFERROR(VLOOKUP(D599,'Vta RdV'!$A$3:$B$2000,2,0),0)</f>
        <v>905.5</v>
      </c>
      <c r="G599" s="55">
        <f>VLOOKUP(D599,Objetivos!$G$5:$H$3000,2,0)</f>
        <v>2097.1960673684212</v>
      </c>
      <c r="H599" s="56">
        <f t="shared" si="11"/>
        <v>0.43176697405132408</v>
      </c>
      <c r="I599" s="55">
        <f>IF(H599="",0,RANK($H599,H598:H599,0))</f>
        <v>1</v>
      </c>
    </row>
    <row r="600" spans="1:9" ht="16.8" x14ac:dyDescent="0.35">
      <c r="A600" s="226">
        <v>57</v>
      </c>
      <c r="B600" s="226" t="s">
        <v>1507</v>
      </c>
      <c r="C600" s="227" t="s">
        <v>403</v>
      </c>
      <c r="D600" s="227">
        <v>5987</v>
      </c>
      <c r="E600" s="227" t="s">
        <v>1514</v>
      </c>
      <c r="F600" s="232">
        <f>IFERROR(VLOOKUP(D600,'Vta RdV'!$A$3:$B$2000,2,0),0)</f>
        <v>0</v>
      </c>
      <c r="G600" s="232">
        <f>VLOOKUP(D600,Objetivos!$G$5:$H$3000,2,0)</f>
        <v>1987.5038905263159</v>
      </c>
      <c r="H600" s="235">
        <f t="shared" si="11"/>
        <v>0</v>
      </c>
      <c r="I600" s="232">
        <f>IF(H600="",0,RANK($H600,H600:H602,0))</f>
        <v>1</v>
      </c>
    </row>
    <row r="601" spans="1:9" ht="16.8" x14ac:dyDescent="0.35">
      <c r="A601" s="220">
        <v>57</v>
      </c>
      <c r="B601" s="220" t="s">
        <v>1507</v>
      </c>
      <c r="C601" s="221" t="s">
        <v>403</v>
      </c>
      <c r="D601" s="221">
        <v>6075</v>
      </c>
      <c r="E601" s="221" t="s">
        <v>1515</v>
      </c>
      <c r="F601" s="230">
        <f>IFERROR(VLOOKUP(D601,'Vta RdV'!$A$3:$B$2000,2,0),0)</f>
        <v>0</v>
      </c>
      <c r="G601" s="230">
        <f>VLOOKUP(D601,Objetivos!$G$5:$H$3000,2,0)</f>
        <v>1682.663267368421</v>
      </c>
      <c r="H601" s="233">
        <f t="shared" si="11"/>
        <v>0</v>
      </c>
      <c r="I601" s="230">
        <f>IF(H601="",0,RANK($H601,H600:H602,0))</f>
        <v>1</v>
      </c>
    </row>
    <row r="602" spans="1:9" ht="17.399999999999999" thickBot="1" x14ac:dyDescent="0.4">
      <c r="A602" s="222">
        <v>57</v>
      </c>
      <c r="B602" s="222" t="s">
        <v>1507</v>
      </c>
      <c r="C602" s="223" t="s">
        <v>403</v>
      </c>
      <c r="D602" s="223">
        <v>10508</v>
      </c>
      <c r="E602" s="223" t="s">
        <v>1516</v>
      </c>
      <c r="F602" s="231">
        <f>IFERROR(VLOOKUP(D602,'Vta RdV'!$A$3:$B$2000,2,0),0)</f>
        <v>0</v>
      </c>
      <c r="G602" s="231">
        <f>VLOOKUP(D602,Objetivos!$G$5:$H$3000,2,0)</f>
        <v>1488.6887326315791</v>
      </c>
      <c r="H602" s="234">
        <f t="shared" si="11"/>
        <v>0</v>
      </c>
      <c r="I602" s="231">
        <f>IF(H602="",0,RANK($H602,H600:H602,0))</f>
        <v>1</v>
      </c>
    </row>
    <row r="603" spans="1:9" ht="16.8" x14ac:dyDescent="0.35">
      <c r="A603" s="216">
        <v>56</v>
      </c>
      <c r="B603" s="216">
        <v>13112</v>
      </c>
      <c r="C603" s="217" t="s">
        <v>405</v>
      </c>
      <c r="D603" s="217">
        <v>40500</v>
      </c>
      <c r="E603" s="217" t="s">
        <v>1517</v>
      </c>
      <c r="F603" s="66">
        <f>IFERROR(VLOOKUP(D603,'Vta RdV'!$A$3:$B$2000,2,0),0)</f>
        <v>0</v>
      </c>
      <c r="G603" s="66">
        <f>VLOOKUP(D603,Objetivos!$G$5:$H$3000,2,0)</f>
        <v>3576.729852631579</v>
      </c>
      <c r="H603" s="67">
        <f t="shared" si="11"/>
        <v>0</v>
      </c>
      <c r="I603" s="66">
        <f>IF(H603="",0,RANK($H603,H603:H604,0))</f>
        <v>1</v>
      </c>
    </row>
    <row r="604" spans="1:9" ht="17.399999999999999" thickBot="1" x14ac:dyDescent="0.4">
      <c r="A604" s="218">
        <v>56</v>
      </c>
      <c r="B604" s="218" t="s">
        <v>1518</v>
      </c>
      <c r="C604" s="219" t="s">
        <v>405</v>
      </c>
      <c r="D604" s="219">
        <v>52422</v>
      </c>
      <c r="E604" s="219" t="s">
        <v>1519</v>
      </c>
      <c r="F604" s="55">
        <f>IFERROR(VLOOKUP(D604,'Vta RdV'!$A$3:$B$2000,2,0),0)</f>
        <v>0</v>
      </c>
      <c r="G604" s="55">
        <f>VLOOKUP(D604,Objetivos!$G$5:$H$3000,2,0)</f>
        <v>1576.9105094736844</v>
      </c>
      <c r="H604" s="56">
        <f t="shared" si="11"/>
        <v>0</v>
      </c>
      <c r="I604" s="55">
        <f>IF(H604="",0,RANK($H604,H603:H604,0))</f>
        <v>1</v>
      </c>
    </row>
    <row r="605" spans="1:9" ht="16.8" x14ac:dyDescent="0.35">
      <c r="A605" s="220">
        <v>57</v>
      </c>
      <c r="B605" s="220" t="s">
        <v>1518</v>
      </c>
      <c r="C605" s="221" t="s">
        <v>405</v>
      </c>
      <c r="D605" s="221">
        <v>1508</v>
      </c>
      <c r="E605" s="221" t="s">
        <v>1520</v>
      </c>
      <c r="F605" s="230">
        <f>IFERROR(VLOOKUP(D605,'Vta RdV'!$A$3:$B$2000,2,0),0)</f>
        <v>67</v>
      </c>
      <c r="G605" s="230">
        <f>VLOOKUP(D605,Objetivos!$G$5:$H$3000,2,0)</f>
        <v>5805.9051452631584</v>
      </c>
      <c r="H605" s="233">
        <f t="shared" si="11"/>
        <v>1.1539974960607656E-2</v>
      </c>
      <c r="I605" s="230">
        <f>IF(H605="",0,RANK($H605,H605:H606,0))</f>
        <v>1</v>
      </c>
    </row>
    <row r="606" spans="1:9" ht="17.399999999999999" thickBot="1" x14ac:dyDescent="0.4">
      <c r="A606" s="222">
        <v>57</v>
      </c>
      <c r="B606" s="222" t="s">
        <v>1518</v>
      </c>
      <c r="C606" s="223" t="s">
        <v>405</v>
      </c>
      <c r="D606" s="223">
        <v>52145</v>
      </c>
      <c r="E606" s="223" t="s">
        <v>1521</v>
      </c>
      <c r="F606" s="231">
        <f>IFERROR(VLOOKUP(D606,'Vta RdV'!$A$3:$B$2000,2,0),0)</f>
        <v>0</v>
      </c>
      <c r="G606" s="231">
        <f>VLOOKUP(D606,Objetivos!$G$5:$H$3000,2,0)</f>
        <v>2873.4437221052635</v>
      </c>
      <c r="H606" s="234">
        <f t="shared" si="11"/>
        <v>0</v>
      </c>
      <c r="I606" s="231">
        <f>IF(H606="",0,RANK($H606,H605:H606,0))</f>
        <v>2</v>
      </c>
    </row>
    <row r="607" spans="1:9" ht="16.8" x14ac:dyDescent="0.35">
      <c r="A607" s="216">
        <v>57</v>
      </c>
      <c r="B607" s="216" t="s">
        <v>1518</v>
      </c>
      <c r="C607" s="217" t="s">
        <v>405</v>
      </c>
      <c r="D607" s="217">
        <v>53855</v>
      </c>
      <c r="E607" s="217" t="s">
        <v>1522</v>
      </c>
      <c r="F607" s="66">
        <f>IFERROR(VLOOKUP(D607,'Vta RdV'!$A$3:$B$2000,2,0),0)</f>
        <v>0</v>
      </c>
      <c r="G607" s="66">
        <f>VLOOKUP(D607,Objetivos!$G$5:$H$3000,2,0)</f>
        <v>1167.5265178947368</v>
      </c>
      <c r="H607" s="67">
        <f t="shared" si="11"/>
        <v>0</v>
      </c>
      <c r="I607" s="66">
        <f>IF(H607="",0,RANK($H607,H607:H608,0))</f>
        <v>1</v>
      </c>
    </row>
    <row r="608" spans="1:9" ht="17.399999999999999" thickBot="1" x14ac:dyDescent="0.4">
      <c r="A608" s="218">
        <v>57</v>
      </c>
      <c r="B608" s="218" t="s">
        <v>1518</v>
      </c>
      <c r="C608" s="219" t="s">
        <v>405</v>
      </c>
      <c r="D608" s="219">
        <v>53294</v>
      </c>
      <c r="E608" s="219" t="s">
        <v>1523</v>
      </c>
      <c r="F608" s="55">
        <f>IFERROR(VLOOKUP(D608,'Vta RdV'!$A$3:$B$2000,2,0),0)</f>
        <v>0</v>
      </c>
      <c r="G608" s="55">
        <f>VLOOKUP(D608,Objetivos!$G$5:$H$3000,2,0)</f>
        <v>1009.2766315789473</v>
      </c>
      <c r="H608" s="56">
        <f t="shared" si="11"/>
        <v>0</v>
      </c>
      <c r="I608" s="55">
        <f>IF(H608="",0,RANK($H608,H607:H608,0))</f>
        <v>1</v>
      </c>
    </row>
    <row r="609" spans="1:9" ht="16.8" x14ac:dyDescent="0.35">
      <c r="A609" s="220">
        <v>57</v>
      </c>
      <c r="B609" s="220" t="s">
        <v>1518</v>
      </c>
      <c r="C609" s="221" t="s">
        <v>405</v>
      </c>
      <c r="D609" s="221">
        <v>53856</v>
      </c>
      <c r="E609" s="221" t="s">
        <v>1524</v>
      </c>
      <c r="F609" s="230">
        <f>IFERROR(VLOOKUP(D609,'Vta RdV'!$A$3:$B$2000,2,0),0)</f>
        <v>84.75</v>
      </c>
      <c r="G609" s="230">
        <f>VLOOKUP(D609,Objetivos!$G$5:$H$3000,2,0)</f>
        <v>956.81667368421063</v>
      </c>
      <c r="H609" s="233">
        <f t="shared" si="11"/>
        <v>8.8574961464322297E-2</v>
      </c>
      <c r="I609" s="230">
        <f>IF(H609="",0,RANK($H609,H609:H610,0))</f>
        <v>1</v>
      </c>
    </row>
    <row r="610" spans="1:9" ht="17.399999999999999" thickBot="1" x14ac:dyDescent="0.4">
      <c r="A610" s="222">
        <v>57</v>
      </c>
      <c r="B610" s="222" t="s">
        <v>1518</v>
      </c>
      <c r="C610" s="223" t="s">
        <v>405</v>
      </c>
      <c r="D610" s="223">
        <v>53885</v>
      </c>
      <c r="E610" s="223" t="s">
        <v>1525</v>
      </c>
      <c r="F610" s="231">
        <f>IFERROR(VLOOKUP(D610,'Vta RdV'!$A$3:$B$2000,2,0),0)</f>
        <v>0</v>
      </c>
      <c r="G610" s="231">
        <f>VLOOKUP(D610,Objetivos!$G$5:$H$3000,2,0)</f>
        <v>902.01660444444451</v>
      </c>
      <c r="H610" s="234">
        <f t="shared" si="11"/>
        <v>0</v>
      </c>
      <c r="I610" s="231">
        <f>IF(H610="",0,RANK($H610,H609:H610,0))</f>
        <v>2</v>
      </c>
    </row>
    <row r="611" spans="1:9" ht="16.8" x14ac:dyDescent="0.35">
      <c r="A611" s="216">
        <v>57</v>
      </c>
      <c r="B611" s="216" t="s">
        <v>1526</v>
      </c>
      <c r="C611" s="217" t="s">
        <v>407</v>
      </c>
      <c r="D611" s="217">
        <v>556</v>
      </c>
      <c r="E611" s="217" t="s">
        <v>1527</v>
      </c>
      <c r="F611" s="66">
        <f>IFERROR(VLOOKUP(D611,'Vta RdV'!$A$3:$B$2000,2,0),0)</f>
        <v>1076.73</v>
      </c>
      <c r="G611" s="66">
        <f>VLOOKUP(D611,Objetivos!$G$5:$H$3000,2,0)</f>
        <v>10940.625229473684</v>
      </c>
      <c r="H611" s="67">
        <f t="shared" si="11"/>
        <v>9.8415764859518709E-2</v>
      </c>
      <c r="I611" s="66">
        <f>IF(H611="",0,RANK($H611,H611:H612,0))</f>
        <v>1</v>
      </c>
    </row>
    <row r="612" spans="1:9" ht="17.399999999999999" thickBot="1" x14ac:dyDescent="0.4">
      <c r="A612" s="218">
        <v>57</v>
      </c>
      <c r="B612" s="218" t="s">
        <v>1526</v>
      </c>
      <c r="C612" s="219" t="s">
        <v>407</v>
      </c>
      <c r="D612" s="219">
        <v>7527</v>
      </c>
      <c r="E612" s="219" t="s">
        <v>1528</v>
      </c>
      <c r="F612" s="55">
        <f>IFERROR(VLOOKUP(D612,'Vta RdV'!$A$3:$B$2000,2,0),0)</f>
        <v>592.14</v>
      </c>
      <c r="G612" s="55">
        <f>VLOOKUP(D612,Objetivos!$G$5:$H$3000,2,0)</f>
        <v>10333.059848421053</v>
      </c>
      <c r="H612" s="56">
        <f t="shared" si="11"/>
        <v>5.7305387628281489E-2</v>
      </c>
      <c r="I612" s="55">
        <f>IF(H612="",0,RANK($H612,H611:H612,0))</f>
        <v>2</v>
      </c>
    </row>
    <row r="613" spans="1:9" ht="16.8" x14ac:dyDescent="0.35">
      <c r="A613" s="220">
        <v>57</v>
      </c>
      <c r="B613" s="220" t="s">
        <v>1526</v>
      </c>
      <c r="C613" s="221" t="s">
        <v>407</v>
      </c>
      <c r="D613" s="221">
        <v>4709</v>
      </c>
      <c r="E613" s="221" t="s">
        <v>1529</v>
      </c>
      <c r="F613" s="230">
        <f>IFERROR(VLOOKUP(D613,'Vta RdV'!$A$3:$B$2000,2,0),0)</f>
        <v>0</v>
      </c>
      <c r="G613" s="230">
        <f>VLOOKUP(D613,Objetivos!$G$5:$H$3000,2,0)</f>
        <v>6311.1770105263167</v>
      </c>
      <c r="H613" s="233">
        <f t="shared" si="11"/>
        <v>0</v>
      </c>
      <c r="I613" s="230">
        <f>IF(H613="",0,RANK($H613,H613:H614,0))</f>
        <v>1</v>
      </c>
    </row>
    <row r="614" spans="1:9" ht="17.399999999999999" thickBot="1" x14ac:dyDescent="0.4">
      <c r="A614" s="222">
        <v>57</v>
      </c>
      <c r="B614" s="222" t="s">
        <v>1526</v>
      </c>
      <c r="C614" s="223" t="s">
        <v>407</v>
      </c>
      <c r="D614" s="223">
        <v>19348</v>
      </c>
      <c r="E614" s="223" t="s">
        <v>1530</v>
      </c>
      <c r="F614" s="231">
        <f>IFERROR(VLOOKUP(D614,'Vta RdV'!$A$3:$B$2000,2,0),0)</f>
        <v>0</v>
      </c>
      <c r="G614" s="231">
        <f>VLOOKUP(D614,Objetivos!$G$5:$H$3000,2,0)</f>
        <v>4430.9839578947376</v>
      </c>
      <c r="H614" s="234">
        <f t="shared" si="11"/>
        <v>0</v>
      </c>
      <c r="I614" s="231">
        <f>IF(H614="",0,RANK($H614,H613:H614,0))</f>
        <v>1</v>
      </c>
    </row>
    <row r="615" spans="1:9" ht="16.8" x14ac:dyDescent="0.35">
      <c r="A615" s="216">
        <v>57</v>
      </c>
      <c r="B615" s="216" t="s">
        <v>1526</v>
      </c>
      <c r="C615" s="217" t="s">
        <v>407</v>
      </c>
      <c r="D615" s="217">
        <v>9420</v>
      </c>
      <c r="E615" s="217" t="s">
        <v>1531</v>
      </c>
      <c r="F615" s="66">
        <f>IFERROR(VLOOKUP(D615,'Vta RdV'!$A$3:$B$2000,2,0),0)</f>
        <v>46.41</v>
      </c>
      <c r="G615" s="66">
        <f>VLOOKUP(D615,Objetivos!$G$5:$H$3000,2,0)</f>
        <v>4237.5575911111109</v>
      </c>
      <c r="H615" s="67">
        <f t="shared" si="11"/>
        <v>1.0952063541826942E-2</v>
      </c>
      <c r="I615" s="66">
        <f>IF(H615="",0,RANK($H615,H615:H616,0))</f>
        <v>2</v>
      </c>
    </row>
    <row r="616" spans="1:9" ht="17.399999999999999" thickBot="1" x14ac:dyDescent="0.4">
      <c r="A616" s="218">
        <v>57</v>
      </c>
      <c r="B616" s="218" t="s">
        <v>1526</v>
      </c>
      <c r="C616" s="219" t="s">
        <v>407</v>
      </c>
      <c r="D616" s="219">
        <v>7117</v>
      </c>
      <c r="E616" s="219" t="s">
        <v>1532</v>
      </c>
      <c r="F616" s="55">
        <f>IFERROR(VLOOKUP(D616,'Vta RdV'!$A$3:$B$2000,2,0),0)</f>
        <v>248.4</v>
      </c>
      <c r="G616" s="55">
        <f>VLOOKUP(D616,Objetivos!$G$5:$H$3000,2,0)</f>
        <v>3146.2493136842108</v>
      </c>
      <c r="H616" s="56">
        <f t="shared" si="11"/>
        <v>7.8951149522581004E-2</v>
      </c>
      <c r="I616" s="55">
        <f>IF(H616="",0,RANK($H616,H615:H616,0))</f>
        <v>1</v>
      </c>
    </row>
    <row r="617" spans="1:9" ht="16.8" x14ac:dyDescent="0.35">
      <c r="A617" s="220">
        <v>57</v>
      </c>
      <c r="B617" s="220" t="s">
        <v>1526</v>
      </c>
      <c r="C617" s="221" t="s">
        <v>407</v>
      </c>
      <c r="D617" s="221">
        <v>53506</v>
      </c>
      <c r="E617" s="221" t="s">
        <v>1533</v>
      </c>
      <c r="F617" s="230">
        <f>IFERROR(VLOOKUP(D617,'Vta RdV'!$A$3:$B$2000,2,0),0)</f>
        <v>0</v>
      </c>
      <c r="G617" s="230">
        <f>VLOOKUP(D617,Objetivos!$G$5:$H$3000,2,0)</f>
        <v>3061.9945600000005</v>
      </c>
      <c r="H617" s="233">
        <f t="shared" si="11"/>
        <v>0</v>
      </c>
      <c r="I617" s="230">
        <f>IF(H617="",0,RANK($H617,H617:H618,0))</f>
        <v>2</v>
      </c>
    </row>
    <row r="618" spans="1:9" ht="17.399999999999999" thickBot="1" x14ac:dyDescent="0.4">
      <c r="A618" s="222">
        <v>57</v>
      </c>
      <c r="B618" s="222" t="s">
        <v>1526</v>
      </c>
      <c r="C618" s="223" t="s">
        <v>407</v>
      </c>
      <c r="D618" s="223">
        <v>27039</v>
      </c>
      <c r="E618" s="223" t="s">
        <v>1534</v>
      </c>
      <c r="F618" s="231">
        <f>IFERROR(VLOOKUP(D618,'Vta RdV'!$A$3:$B$2000,2,0),0)</f>
        <v>59.77</v>
      </c>
      <c r="G618" s="231">
        <f>VLOOKUP(D618,Objetivos!$G$5:$H$3000,2,0)</f>
        <v>2474.1777178947373</v>
      </c>
      <c r="H618" s="234">
        <f t="shared" si="11"/>
        <v>2.4157520928148175E-2</v>
      </c>
      <c r="I618" s="231">
        <f>IF(H618="",0,RANK($H618,H617:H618,0))</f>
        <v>1</v>
      </c>
    </row>
    <row r="619" spans="1:9" ht="16.8" x14ac:dyDescent="0.35">
      <c r="A619" s="216">
        <v>57</v>
      </c>
      <c r="B619" s="216" t="s">
        <v>1526</v>
      </c>
      <c r="C619" s="217" t="s">
        <v>407</v>
      </c>
      <c r="D619" s="217">
        <v>43007</v>
      </c>
      <c r="E619" s="217" t="s">
        <v>1535</v>
      </c>
      <c r="F619" s="66">
        <f>IFERROR(VLOOKUP(D619,'Vta RdV'!$A$3:$B$2000,2,0),0)</f>
        <v>7.32</v>
      </c>
      <c r="G619" s="66">
        <f>VLOOKUP(D619,Objetivos!$G$5:$H$3000,2,0)</f>
        <v>2458.4280926315791</v>
      </c>
      <c r="H619" s="67">
        <f t="shared" si="11"/>
        <v>2.9775123469909753E-3</v>
      </c>
      <c r="I619" s="66">
        <f>IF(H619="",0,RANK($H619,H619:H620,0))</f>
        <v>2</v>
      </c>
    </row>
    <row r="620" spans="1:9" ht="17.399999999999999" thickBot="1" x14ac:dyDescent="0.4">
      <c r="A620" s="218">
        <v>57</v>
      </c>
      <c r="B620" s="218" t="s">
        <v>1526</v>
      </c>
      <c r="C620" s="219" t="s">
        <v>407</v>
      </c>
      <c r="D620" s="219">
        <v>52656</v>
      </c>
      <c r="E620" s="219" t="s">
        <v>1536</v>
      </c>
      <c r="F620" s="55">
        <f>IFERROR(VLOOKUP(D620,'Vta RdV'!$A$3:$B$2000,2,0),0)</f>
        <v>51</v>
      </c>
      <c r="G620" s="55">
        <f>VLOOKUP(D620,Objetivos!$G$5:$H$3000,2,0)</f>
        <v>2222.1052968421054</v>
      </c>
      <c r="H620" s="56">
        <f t="shared" si="11"/>
        <v>2.2951207610403295E-2</v>
      </c>
      <c r="I620" s="55">
        <f>IF(H620="",0,RANK($H620,H619:H620,0))</f>
        <v>1</v>
      </c>
    </row>
    <row r="621" spans="1:9" ht="16.8" x14ac:dyDescent="0.35">
      <c r="A621" s="220">
        <v>57</v>
      </c>
      <c r="B621" s="220" t="s">
        <v>1526</v>
      </c>
      <c r="C621" s="221" t="s">
        <v>407</v>
      </c>
      <c r="D621" s="221">
        <v>53430</v>
      </c>
      <c r="E621" s="221" t="s">
        <v>1537</v>
      </c>
      <c r="F621" s="230">
        <f>IFERROR(VLOOKUP(D621,'Vta RdV'!$A$3:$B$2000,2,0),0)</f>
        <v>0</v>
      </c>
      <c r="G621" s="230">
        <f>VLOOKUP(D621,Objetivos!$G$5:$H$3000,2,0)</f>
        <v>2213.8218610526319</v>
      </c>
      <c r="H621" s="233">
        <f t="shared" si="11"/>
        <v>0</v>
      </c>
      <c r="I621" s="230">
        <f>IF(H621="",0,RANK($H621,H621:H622,0))</f>
        <v>2</v>
      </c>
    </row>
    <row r="622" spans="1:9" ht="17.399999999999999" thickBot="1" x14ac:dyDescent="0.4">
      <c r="A622" s="222">
        <v>57</v>
      </c>
      <c r="B622" s="222" t="s">
        <v>1526</v>
      </c>
      <c r="C622" s="223" t="s">
        <v>407</v>
      </c>
      <c r="D622" s="223">
        <v>53956</v>
      </c>
      <c r="E622" s="223" t="s">
        <v>1538</v>
      </c>
      <c r="F622" s="231">
        <f>IFERROR(VLOOKUP(D622,'Vta RdV'!$A$3:$B$2000,2,0),0)</f>
        <v>27.44</v>
      </c>
      <c r="G622" s="231">
        <f>VLOOKUP(D622,Objetivos!$G$5:$H$3000,2,0)</f>
        <v>2013.6223811764708</v>
      </c>
      <c r="H622" s="234">
        <f t="shared" si="11"/>
        <v>1.3627182661710395E-2</v>
      </c>
      <c r="I622" s="231">
        <f>IF(H622="",0,RANK($H622,H621:H622,0))</f>
        <v>1</v>
      </c>
    </row>
    <row r="623" spans="1:9" ht="16.8" x14ac:dyDescent="0.35">
      <c r="A623" s="216">
        <v>57</v>
      </c>
      <c r="B623" s="216" t="s">
        <v>1539</v>
      </c>
      <c r="C623" s="217" t="s">
        <v>1540</v>
      </c>
      <c r="D623" s="217">
        <v>6200</v>
      </c>
      <c r="E623" s="217" t="s">
        <v>1541</v>
      </c>
      <c r="F623" s="66">
        <f>IFERROR(VLOOKUP(D623,'Vta RdV'!$A$3:$B$2000,2,0),0)</f>
        <v>74.88</v>
      </c>
      <c r="G623" s="66">
        <f>VLOOKUP(D623,Objetivos!$G$5:$H$3000,2,0)</f>
        <v>2768.1381642105266</v>
      </c>
      <c r="H623" s="67">
        <f t="shared" si="11"/>
        <v>2.7050672892028779E-2</v>
      </c>
      <c r="I623" s="66">
        <f>IF(H623="",0,RANK($H623,H623:H624,0))</f>
        <v>1</v>
      </c>
    </row>
    <row r="624" spans="1:9" ht="17.399999999999999" thickBot="1" x14ac:dyDescent="0.4">
      <c r="A624" s="218">
        <v>57</v>
      </c>
      <c r="B624" s="218" t="s">
        <v>1539</v>
      </c>
      <c r="C624" s="219" t="s">
        <v>1540</v>
      </c>
      <c r="D624" s="219">
        <v>19024</v>
      </c>
      <c r="E624" s="219" t="s">
        <v>1542</v>
      </c>
      <c r="F624" s="55">
        <f>IFERROR(VLOOKUP(D624,'Vta RdV'!$A$3:$B$2000,2,0),0)</f>
        <v>0</v>
      </c>
      <c r="G624" s="55">
        <f>VLOOKUP(D624,Objetivos!$G$5:$H$3000,2,0)</f>
        <v>2647.2198063157898</v>
      </c>
      <c r="H624" s="56">
        <f t="shared" si="11"/>
        <v>0</v>
      </c>
      <c r="I624" s="55">
        <f>IF(H624="",0,RANK($H624,H623:H624,0))</f>
        <v>2</v>
      </c>
    </row>
    <row r="625" spans="1:9" ht="16.8" x14ac:dyDescent="0.35">
      <c r="A625" s="220">
        <v>57</v>
      </c>
      <c r="B625" s="220" t="s">
        <v>1539</v>
      </c>
      <c r="C625" s="221" t="s">
        <v>1540</v>
      </c>
      <c r="D625" s="221">
        <v>704</v>
      </c>
      <c r="E625" s="221" t="s">
        <v>1543</v>
      </c>
      <c r="F625" s="230">
        <f>IFERROR(VLOOKUP(D625,'Vta RdV'!$A$3:$B$2000,2,0),0)</f>
        <v>0</v>
      </c>
      <c r="G625" s="230">
        <f>VLOOKUP(D625,Objetivos!$G$5:$H$3000,2,0)</f>
        <v>2109.9674442105261</v>
      </c>
      <c r="H625" s="233">
        <f t="shared" si="11"/>
        <v>0</v>
      </c>
      <c r="I625" s="230">
        <f>IF(H625="",0,RANK($H625,H625:H626,0))</f>
        <v>2</v>
      </c>
    </row>
    <row r="626" spans="1:9" ht="17.399999999999999" thickBot="1" x14ac:dyDescent="0.4">
      <c r="A626" s="222">
        <v>57</v>
      </c>
      <c r="B626" s="222" t="s">
        <v>1539</v>
      </c>
      <c r="C626" s="223" t="s">
        <v>1540</v>
      </c>
      <c r="D626" s="223">
        <v>19310</v>
      </c>
      <c r="E626" s="223" t="s">
        <v>1544</v>
      </c>
      <c r="F626" s="231">
        <f>IFERROR(VLOOKUP(D626,'Vta RdV'!$A$3:$B$2000,2,0),0)</f>
        <v>33.94</v>
      </c>
      <c r="G626" s="231">
        <f>VLOOKUP(D626,Objetivos!$G$5:$H$3000,2,0)</f>
        <v>1981.7793263157896</v>
      </c>
      <c r="H626" s="234">
        <f t="shared" si="11"/>
        <v>1.7126023846003011E-2</v>
      </c>
      <c r="I626" s="231">
        <f>IF(H626="",0,RANK($H626,H625:H626,0))</f>
        <v>1</v>
      </c>
    </row>
    <row r="627" spans="1:9" ht="16.8" x14ac:dyDescent="0.35">
      <c r="A627" s="216">
        <v>57</v>
      </c>
      <c r="B627" s="216" t="s">
        <v>1539</v>
      </c>
      <c r="C627" s="217" t="s">
        <v>1540</v>
      </c>
      <c r="D627" s="217">
        <v>19235</v>
      </c>
      <c r="E627" s="217" t="s">
        <v>1545</v>
      </c>
      <c r="F627" s="66">
        <f>IFERROR(VLOOKUP(D627,'Vta RdV'!$A$3:$B$2000,2,0),0)</f>
        <v>77.25</v>
      </c>
      <c r="G627" s="66">
        <f>VLOOKUP(D627,Objetivos!$G$5:$H$3000,2,0)</f>
        <v>1775.5061136842105</v>
      </c>
      <c r="H627" s="67">
        <f t="shared" si="11"/>
        <v>4.3508720924483171E-2</v>
      </c>
      <c r="I627" s="66">
        <f>IF(H627="",0,RANK($H627,H627:H628,0))</f>
        <v>1</v>
      </c>
    </row>
    <row r="628" spans="1:9" ht="17.399999999999999" thickBot="1" x14ac:dyDescent="0.4">
      <c r="A628" s="218">
        <v>57</v>
      </c>
      <c r="B628" s="218" t="s">
        <v>1539</v>
      </c>
      <c r="C628" s="219" t="s">
        <v>1540</v>
      </c>
      <c r="D628" s="219">
        <v>52408</v>
      </c>
      <c r="E628" s="219" t="s">
        <v>1546</v>
      </c>
      <c r="F628" s="55">
        <f>IFERROR(VLOOKUP(D628,'Vta RdV'!$A$3:$B$2000,2,0),0)</f>
        <v>0</v>
      </c>
      <c r="G628" s="55">
        <f>VLOOKUP(D628,Objetivos!$G$5:$H$3000,2,0)</f>
        <v>1432.133372631579</v>
      </c>
      <c r="H628" s="56">
        <f t="shared" si="11"/>
        <v>0</v>
      </c>
      <c r="I628" s="55">
        <f>IF(H628="",0,RANK($H628,H627:H628,0))</f>
        <v>2</v>
      </c>
    </row>
    <row r="629" spans="1:9" ht="16.8" x14ac:dyDescent="0.35">
      <c r="A629" s="220">
        <v>57</v>
      </c>
      <c r="B629" s="220" t="s">
        <v>1539</v>
      </c>
      <c r="C629" s="221" t="s">
        <v>1540</v>
      </c>
      <c r="D629" s="221">
        <v>53655</v>
      </c>
      <c r="E629" s="221" t="s">
        <v>1547</v>
      </c>
      <c r="F629" s="230">
        <f>IFERROR(VLOOKUP(D629,'Vta RdV'!$A$3:$B$2000,2,0),0)</f>
        <v>0</v>
      </c>
      <c r="G629" s="230">
        <f>VLOOKUP(D629,Objetivos!$G$5:$H$3000,2,0)</f>
        <v>1136.8580968421054</v>
      </c>
      <c r="H629" s="233">
        <f t="shared" si="11"/>
        <v>0</v>
      </c>
      <c r="I629" s="230">
        <f>IF(H629="",0,RANK($H629,H629:H630,0))</f>
        <v>1</v>
      </c>
    </row>
    <row r="630" spans="1:9" ht="17.399999999999999" thickBot="1" x14ac:dyDescent="0.4">
      <c r="A630" s="222">
        <v>57</v>
      </c>
      <c r="B630" s="222" t="s">
        <v>1539</v>
      </c>
      <c r="C630" s="223" t="s">
        <v>1540</v>
      </c>
      <c r="D630" s="223">
        <v>53903</v>
      </c>
      <c r="E630" s="223" t="s">
        <v>1548</v>
      </c>
      <c r="F630" s="231">
        <f>IFERROR(VLOOKUP(D630,'Vta RdV'!$A$3:$B$2000,2,0),0)</f>
        <v>0</v>
      </c>
      <c r="G630" s="231">
        <f>VLOOKUP(D630,Objetivos!$G$5:$H$3000,2,0)</f>
        <v>1046.0883705263157</v>
      </c>
      <c r="H630" s="234">
        <f t="shared" si="11"/>
        <v>0</v>
      </c>
      <c r="I630" s="231">
        <f>IF(H630="",0,RANK($H630,H629:H630,0))</f>
        <v>1</v>
      </c>
    </row>
    <row r="631" spans="1:9" ht="16.8" x14ac:dyDescent="0.35">
      <c r="A631" s="216">
        <v>57</v>
      </c>
      <c r="B631" s="216" t="s">
        <v>1539</v>
      </c>
      <c r="C631" s="217" t="s">
        <v>1540</v>
      </c>
      <c r="D631" s="217">
        <v>53964</v>
      </c>
      <c r="E631" s="217" t="s">
        <v>1549</v>
      </c>
      <c r="F631" s="66">
        <f>IFERROR(VLOOKUP(D631,'Vta RdV'!$A$3:$B$2000,2,0),0)</f>
        <v>25</v>
      </c>
      <c r="G631" s="66">
        <f>VLOOKUP(D631,Objetivos!$G$5:$H$3000,2,0)</f>
        <v>894.11228631578945</v>
      </c>
      <c r="H631" s="67">
        <f t="shared" si="11"/>
        <v>2.7960693956027696E-2</v>
      </c>
      <c r="I631" s="66">
        <f>IF(H631="",0,RANK($H631,H631:H632,0))</f>
        <v>2</v>
      </c>
    </row>
    <row r="632" spans="1:9" ht="17.399999999999999" thickBot="1" x14ac:dyDescent="0.4">
      <c r="A632" s="218">
        <v>57</v>
      </c>
      <c r="B632" s="218" t="s">
        <v>1539</v>
      </c>
      <c r="C632" s="219" t="s">
        <v>1540</v>
      </c>
      <c r="D632" s="219">
        <v>53980</v>
      </c>
      <c r="E632" s="219" t="s">
        <v>1550</v>
      </c>
      <c r="F632" s="55">
        <f>IFERROR(VLOOKUP(D632,'Vta RdV'!$A$3:$B$2000,2,0),0)</f>
        <v>291.26</v>
      </c>
      <c r="G632" s="55">
        <f>VLOOKUP(D632,Objetivos!$G$5:$H$3000,2,0)</f>
        <v>892.62581894736854</v>
      </c>
      <c r="H632" s="56">
        <f t="shared" si="11"/>
        <v>0.32629573760645769</v>
      </c>
      <c r="I632" s="55">
        <f>IF(H632="",0,RANK($H632,H631:H632,0))</f>
        <v>1</v>
      </c>
    </row>
    <row r="633" spans="1:9" ht="16.8" x14ac:dyDescent="0.35">
      <c r="A633" s="220">
        <v>57</v>
      </c>
      <c r="B633" s="220" t="s">
        <v>1551</v>
      </c>
      <c r="C633" s="221" t="s">
        <v>410</v>
      </c>
      <c r="D633" s="221">
        <v>2420</v>
      </c>
      <c r="E633" s="221" t="s">
        <v>1552</v>
      </c>
      <c r="F633" s="230">
        <f>IFERROR(VLOOKUP(D633,'Vta RdV'!$A$3:$B$2000,2,0),0)</f>
        <v>1469.96</v>
      </c>
      <c r="G633" s="230">
        <f>VLOOKUP(D633,Objetivos!$G$5:$H$3000,2,0)</f>
        <v>3573.361502222222</v>
      </c>
      <c r="H633" s="233">
        <f t="shared" si="11"/>
        <v>0.41136616015084204</v>
      </c>
      <c r="I633" s="230">
        <f>IF(H633="",0,RANK($H633,H633:H634,0))</f>
        <v>1</v>
      </c>
    </row>
    <row r="634" spans="1:9" ht="17.399999999999999" thickBot="1" x14ac:dyDescent="0.4">
      <c r="A634" s="222">
        <v>57</v>
      </c>
      <c r="B634" s="222" t="s">
        <v>1551</v>
      </c>
      <c r="C634" s="223" t="s">
        <v>410</v>
      </c>
      <c r="D634" s="223">
        <v>7372</v>
      </c>
      <c r="E634" s="223" t="s">
        <v>1553</v>
      </c>
      <c r="F634" s="231">
        <f>IFERROR(VLOOKUP(D634,'Vta RdV'!$A$3:$B$2000,2,0),0)</f>
        <v>178.46</v>
      </c>
      <c r="G634" s="231">
        <f>VLOOKUP(D634,Objetivos!$G$5:$H$3000,2,0)</f>
        <v>2510.5844533333334</v>
      </c>
      <c r="H634" s="234">
        <f t="shared" si="11"/>
        <v>7.1083049910173904E-2</v>
      </c>
      <c r="I634" s="231">
        <f>IF(H634="",0,RANK($H634,H633:H634,0))</f>
        <v>2</v>
      </c>
    </row>
    <row r="635" spans="1:9" ht="16.8" x14ac:dyDescent="0.35">
      <c r="A635" s="216">
        <v>57</v>
      </c>
      <c r="B635" s="216" t="s">
        <v>1551</v>
      </c>
      <c r="C635" s="217" t="s">
        <v>410</v>
      </c>
      <c r="D635" s="217">
        <v>293</v>
      </c>
      <c r="E635" s="217" t="s">
        <v>1554</v>
      </c>
      <c r="F635" s="66">
        <f>IFERROR(VLOOKUP(D635,'Vta RdV'!$A$3:$B$2000,2,0),0)</f>
        <v>116.19</v>
      </c>
      <c r="G635" s="66">
        <f>VLOOKUP(D635,Objetivos!$G$5:$H$3000,2,0)</f>
        <v>1556.8630577777778</v>
      </c>
      <c r="H635" s="67">
        <f t="shared" si="11"/>
        <v>7.4630841434343176E-2</v>
      </c>
      <c r="I635" s="66">
        <f>IF(H635="",0,RANK($H635,H635:H636,0))</f>
        <v>1</v>
      </c>
    </row>
    <row r="636" spans="1:9" ht="17.399999999999999" thickBot="1" x14ac:dyDescent="0.4">
      <c r="A636" s="218">
        <v>57</v>
      </c>
      <c r="B636" s="218" t="s">
        <v>1551</v>
      </c>
      <c r="C636" s="219" t="s">
        <v>410</v>
      </c>
      <c r="D636" s="219">
        <v>53284</v>
      </c>
      <c r="E636" s="219" t="s">
        <v>1555</v>
      </c>
      <c r="F636" s="55">
        <f>IFERROR(VLOOKUP(D636,'Vta RdV'!$A$3:$B$2000,2,0),0)</f>
        <v>0</v>
      </c>
      <c r="G636" s="55">
        <f>VLOOKUP(D636,Objetivos!$G$5:$H$3000,2,0)</f>
        <v>1449.9358755555556</v>
      </c>
      <c r="H636" s="56">
        <f t="shared" si="11"/>
        <v>0</v>
      </c>
      <c r="I636" s="55">
        <f>IF(H636="",0,RANK($H636,H635:H636,0))</f>
        <v>2</v>
      </c>
    </row>
    <row r="637" spans="1:9" ht="16.8" x14ac:dyDescent="0.35">
      <c r="A637" s="220">
        <v>57</v>
      </c>
      <c r="B637" s="220" t="s">
        <v>1551</v>
      </c>
      <c r="C637" s="221" t="s">
        <v>410</v>
      </c>
      <c r="D637" s="221">
        <v>42253</v>
      </c>
      <c r="E637" s="221" t="s">
        <v>1556</v>
      </c>
      <c r="F637" s="230">
        <f>IFERROR(VLOOKUP(D637,'Vta RdV'!$A$3:$B$2000,2,0),0)</f>
        <v>0</v>
      </c>
      <c r="G637" s="230">
        <f>VLOOKUP(D637,Objetivos!$G$5:$H$3000,2,0)</f>
        <v>1206.6806652631578</v>
      </c>
      <c r="H637" s="233">
        <f t="shared" si="11"/>
        <v>0</v>
      </c>
      <c r="I637" s="230">
        <f>IF(H637="",0,RANK($H637,H637:H638,0))</f>
        <v>2</v>
      </c>
    </row>
    <row r="638" spans="1:9" ht="17.399999999999999" thickBot="1" x14ac:dyDescent="0.4">
      <c r="A638" s="222">
        <v>57</v>
      </c>
      <c r="B638" s="222" t="s">
        <v>1551</v>
      </c>
      <c r="C638" s="223" t="s">
        <v>410</v>
      </c>
      <c r="D638" s="223">
        <v>52785</v>
      </c>
      <c r="E638" s="223" t="s">
        <v>1557</v>
      </c>
      <c r="F638" s="231">
        <f>IFERROR(VLOOKUP(D638,'Vta RdV'!$A$3:$B$2000,2,0),0)</f>
        <v>976.73</v>
      </c>
      <c r="G638" s="231">
        <f>VLOOKUP(D638,Objetivos!$G$5:$H$3000,2,0)</f>
        <v>1247.3247911111112</v>
      </c>
      <c r="H638" s="234">
        <f t="shared" si="11"/>
        <v>0.78305987899906448</v>
      </c>
      <c r="I638" s="231">
        <f>IF(H638="",0,RANK($H638,H637:H638,0))</f>
        <v>1</v>
      </c>
    </row>
    <row r="639" spans="1:9" ht="16.8" x14ac:dyDescent="0.35">
      <c r="A639" s="216">
        <v>57</v>
      </c>
      <c r="B639" s="216" t="s">
        <v>1551</v>
      </c>
      <c r="C639" s="217" t="s">
        <v>410</v>
      </c>
      <c r="D639" s="217">
        <v>53263</v>
      </c>
      <c r="E639" s="217" t="s">
        <v>1558</v>
      </c>
      <c r="F639" s="66">
        <f>IFERROR(VLOOKUP(D639,'Vta RdV'!$A$3:$B$2000,2,0),0)</f>
        <v>0</v>
      </c>
      <c r="G639" s="66">
        <f>VLOOKUP(D639,Objetivos!$G$5:$H$3000,2,0)</f>
        <v>1065.7175242105263</v>
      </c>
      <c r="H639" s="67">
        <f t="shared" si="11"/>
        <v>0</v>
      </c>
      <c r="I639" s="66">
        <f>IF(H639="",0,RANK($H639,H639:H640,0))</f>
        <v>1</v>
      </c>
    </row>
    <row r="640" spans="1:9" ht="17.399999999999999" thickBot="1" x14ac:dyDescent="0.4">
      <c r="A640" s="218">
        <v>57</v>
      </c>
      <c r="B640" s="218" t="s">
        <v>1551</v>
      </c>
      <c r="C640" s="219" t="s">
        <v>410</v>
      </c>
      <c r="D640" s="219">
        <v>53769</v>
      </c>
      <c r="E640" s="219" t="s">
        <v>1559</v>
      </c>
      <c r="F640" s="55">
        <f>IFERROR(VLOOKUP(D640,'Vta RdV'!$A$3:$B$2000,2,0),0)</f>
        <v>0</v>
      </c>
      <c r="G640" s="55">
        <f>VLOOKUP(D640,Objetivos!$G$5:$H$3000,2,0)</f>
        <v>1062.1449155555556</v>
      </c>
      <c r="H640" s="56">
        <f t="shared" si="11"/>
        <v>0</v>
      </c>
      <c r="I640" s="55">
        <f>IF(H640="",0,RANK($H640,H639:H640,0))</f>
        <v>1</v>
      </c>
    </row>
    <row r="641" spans="1:9" ht="16.8" x14ac:dyDescent="0.35">
      <c r="A641" s="220">
        <v>57</v>
      </c>
      <c r="B641" s="220" t="s">
        <v>1551</v>
      </c>
      <c r="C641" s="221" t="s">
        <v>410</v>
      </c>
      <c r="D641" s="221">
        <v>53912</v>
      </c>
      <c r="E641" s="221" t="s">
        <v>1560</v>
      </c>
      <c r="F641" s="230">
        <f>IFERROR(VLOOKUP(D641,'Vta RdV'!$A$3:$B$2000,2,0),0)</f>
        <v>0</v>
      </c>
      <c r="G641" s="230">
        <f>VLOOKUP(D641,Objetivos!$G$5:$H$3000,2,0)</f>
        <v>1003.6140968421053</v>
      </c>
      <c r="H641" s="233">
        <f t="shared" si="11"/>
        <v>0</v>
      </c>
      <c r="I641" s="230">
        <f>IF(H641="",0,RANK($H641,H641:H642,0))</f>
        <v>1</v>
      </c>
    </row>
    <row r="642" spans="1:9" ht="17.399999999999999" thickBot="1" x14ac:dyDescent="0.4">
      <c r="A642" s="222">
        <v>57</v>
      </c>
      <c r="B642" s="222" t="s">
        <v>1551</v>
      </c>
      <c r="C642" s="223" t="s">
        <v>410</v>
      </c>
      <c r="D642" s="223">
        <v>53726</v>
      </c>
      <c r="E642" s="223" t="s">
        <v>1561</v>
      </c>
      <c r="F642" s="231">
        <f>IFERROR(VLOOKUP(D642,'Vta RdV'!$A$3:$B$2000,2,0),0)</f>
        <v>0</v>
      </c>
      <c r="G642" s="231">
        <f>VLOOKUP(D642,Objetivos!$G$5:$H$3000,2,0)</f>
        <v>1025.7573511111111</v>
      </c>
      <c r="H642" s="234">
        <f t="shared" si="11"/>
        <v>0</v>
      </c>
      <c r="I642" s="231">
        <f>IF(H642="",0,RANK($H642,H641:H642,0))</f>
        <v>1</v>
      </c>
    </row>
    <row r="643" spans="1:9" ht="16.8" x14ac:dyDescent="0.35">
      <c r="A643" s="216">
        <v>57</v>
      </c>
      <c r="B643" s="216" t="s">
        <v>1562</v>
      </c>
      <c r="C643" s="217" t="s">
        <v>1563</v>
      </c>
      <c r="D643" s="217">
        <v>2677</v>
      </c>
      <c r="E643" s="217" t="s">
        <v>1564</v>
      </c>
      <c r="F643" s="66">
        <f>IFERROR(VLOOKUP(D643,'Vta RdV'!$A$3:$B$2000,2,0),0)</f>
        <v>28.3</v>
      </c>
      <c r="G643" s="66">
        <f>VLOOKUP(D643,Objetivos!$G$5:$H$3000,2,0)</f>
        <v>4991.376067368421</v>
      </c>
      <c r="H643" s="67">
        <f t="shared" si="11"/>
        <v>5.6697791587001119E-3</v>
      </c>
      <c r="I643" s="66">
        <f>IF(H643="",0,RANK($H643,H643:H644,0))</f>
        <v>2</v>
      </c>
    </row>
    <row r="644" spans="1:9" ht="17.399999999999999" thickBot="1" x14ac:dyDescent="0.4">
      <c r="A644" s="218">
        <v>57</v>
      </c>
      <c r="B644" s="218" t="s">
        <v>1562</v>
      </c>
      <c r="C644" s="219" t="s">
        <v>1563</v>
      </c>
      <c r="D644" s="219">
        <v>6201</v>
      </c>
      <c r="E644" s="219" t="s">
        <v>1565</v>
      </c>
      <c r="F644" s="55">
        <f>IFERROR(VLOOKUP(D644,'Vta RdV'!$A$3:$B$2000,2,0),0)</f>
        <v>204.76999999999998</v>
      </c>
      <c r="G644" s="55">
        <f>VLOOKUP(D644,Objetivos!$G$5:$H$3000,2,0)</f>
        <v>4977.5335157894742</v>
      </c>
      <c r="H644" s="56">
        <f t="shared" si="11"/>
        <v>4.1138849060571706E-2</v>
      </c>
      <c r="I644" s="55">
        <f>IF(H644="",0,RANK($H644,H643:H644,0))</f>
        <v>1</v>
      </c>
    </row>
    <row r="645" spans="1:9" ht="16.8" x14ac:dyDescent="0.35">
      <c r="A645" s="220">
        <v>57</v>
      </c>
      <c r="B645" s="220" t="s">
        <v>1562</v>
      </c>
      <c r="C645" s="221" t="s">
        <v>1563</v>
      </c>
      <c r="D645" s="221">
        <v>53478</v>
      </c>
      <c r="E645" s="221" t="s">
        <v>1566</v>
      </c>
      <c r="F645" s="230">
        <f>IFERROR(VLOOKUP(D645,'Vta RdV'!$A$3:$B$2000,2,0),0)</f>
        <v>0</v>
      </c>
      <c r="G645" s="230">
        <f>VLOOKUP(D645,Objetivos!$G$5:$H$3000,2,0)</f>
        <v>2794.4308631578947</v>
      </c>
      <c r="H645" s="233">
        <f t="shared" si="11"/>
        <v>0</v>
      </c>
      <c r="I645" s="230">
        <f>IF(H645="",0,RANK($H645,H645:H646,0))</f>
        <v>1</v>
      </c>
    </row>
    <row r="646" spans="1:9" ht="17.399999999999999" thickBot="1" x14ac:dyDescent="0.4">
      <c r="A646" s="222">
        <v>57</v>
      </c>
      <c r="B646" s="222" t="s">
        <v>1562</v>
      </c>
      <c r="C646" s="223" t="s">
        <v>1563</v>
      </c>
      <c r="D646" s="223">
        <v>53077</v>
      </c>
      <c r="E646" s="223" t="s">
        <v>1567</v>
      </c>
      <c r="F646" s="231">
        <f>IFERROR(VLOOKUP(D646,'Vta RdV'!$A$3:$B$2000,2,0),0)</f>
        <v>0</v>
      </c>
      <c r="G646" s="231">
        <f>VLOOKUP(D646,Objetivos!$G$5:$H$3000,2,0)</f>
        <v>2918.1292088888895</v>
      </c>
      <c r="H646" s="234">
        <f t="shared" ref="H646:H709" si="12">+F646/G646</f>
        <v>0</v>
      </c>
      <c r="I646" s="231">
        <f>IF(H646="",0,RANK($H646,H645:H646,0))</f>
        <v>1</v>
      </c>
    </row>
    <row r="647" spans="1:9" ht="16.8" x14ac:dyDescent="0.35">
      <c r="A647" s="216">
        <v>57</v>
      </c>
      <c r="B647" s="216" t="s">
        <v>1562</v>
      </c>
      <c r="C647" s="217" t="s">
        <v>1563</v>
      </c>
      <c r="D647" s="217">
        <v>53821</v>
      </c>
      <c r="E647" s="217" t="s">
        <v>1568</v>
      </c>
      <c r="F647" s="66">
        <f>IFERROR(VLOOKUP(D647,'Vta RdV'!$A$3:$B$2000,2,0),0)</f>
        <v>136</v>
      </c>
      <c r="G647" s="66">
        <f>VLOOKUP(D647,Objetivos!$G$5:$H$3000,2,0)</f>
        <v>2287.8417263157894</v>
      </c>
      <c r="H647" s="67">
        <f t="shared" si="12"/>
        <v>5.9444671559079697E-2</v>
      </c>
      <c r="I647" s="66">
        <f>IF(H647="",0,RANK($H647,H647:H648,0))</f>
        <v>1</v>
      </c>
    </row>
    <row r="648" spans="1:9" ht="17.399999999999999" thickBot="1" x14ac:dyDescent="0.4">
      <c r="A648" s="218">
        <v>57</v>
      </c>
      <c r="B648" s="218" t="s">
        <v>1562</v>
      </c>
      <c r="C648" s="219" t="s">
        <v>1563</v>
      </c>
      <c r="D648" s="219">
        <v>52938</v>
      </c>
      <c r="E648" s="219" t="s">
        <v>1569</v>
      </c>
      <c r="F648" s="55">
        <f>IFERROR(VLOOKUP(D648,'Vta RdV'!$A$3:$B$2000,2,0),0)</f>
        <v>0</v>
      </c>
      <c r="G648" s="55">
        <f>VLOOKUP(D648,Objetivos!$G$5:$H$3000,2,0)</f>
        <v>1806.2732126315791</v>
      </c>
      <c r="H648" s="56">
        <f t="shared" si="12"/>
        <v>0</v>
      </c>
      <c r="I648" s="55">
        <f>IF(H648="",0,RANK($H648,H647:H648,0))</f>
        <v>2</v>
      </c>
    </row>
    <row r="649" spans="1:9" ht="16.8" x14ac:dyDescent="0.35">
      <c r="A649" s="226">
        <v>57</v>
      </c>
      <c r="B649" s="226" t="s">
        <v>1562</v>
      </c>
      <c r="C649" s="227" t="s">
        <v>1563</v>
      </c>
      <c r="D649" s="227">
        <v>53474</v>
      </c>
      <c r="E649" s="227" t="s">
        <v>1570</v>
      </c>
      <c r="F649" s="232">
        <f>IFERROR(VLOOKUP(D649,'Vta RdV'!$A$3:$B$2000,2,0),0)</f>
        <v>0</v>
      </c>
      <c r="G649" s="232">
        <f>VLOOKUP(D649,Objetivos!$G$5:$H$3000,2,0)</f>
        <v>1715.6445894736844</v>
      </c>
      <c r="H649" s="235">
        <f t="shared" si="12"/>
        <v>0</v>
      </c>
      <c r="I649" s="232">
        <f>IF(H649="",0,RANK($H649,H649:H651,0))</f>
        <v>2</v>
      </c>
    </row>
    <row r="650" spans="1:9" ht="16.8" x14ac:dyDescent="0.35">
      <c r="A650" s="220">
        <v>57</v>
      </c>
      <c r="B650" s="220" t="s">
        <v>1562</v>
      </c>
      <c r="C650" s="221" t="s">
        <v>1563</v>
      </c>
      <c r="D650" s="221">
        <v>53735</v>
      </c>
      <c r="E650" s="221" t="s">
        <v>1571</v>
      </c>
      <c r="F650" s="230">
        <f>IFERROR(VLOOKUP(D650,'Vta RdV'!$A$3:$B$2000,2,0),0)</f>
        <v>160.18</v>
      </c>
      <c r="G650" s="230">
        <f>VLOOKUP(D650,Objetivos!$G$5:$H$3000,2,0)</f>
        <v>1554.4621557894736</v>
      </c>
      <c r="H650" s="233">
        <f t="shared" si="12"/>
        <v>0.10304528766005787</v>
      </c>
      <c r="I650" s="230">
        <f>IF(H650="",0,RANK($H650,H649:H651,0))</f>
        <v>1</v>
      </c>
    </row>
    <row r="651" spans="1:9" ht="17.399999999999999" thickBot="1" x14ac:dyDescent="0.4">
      <c r="A651" s="222">
        <v>57</v>
      </c>
      <c r="B651" s="222" t="s">
        <v>1562</v>
      </c>
      <c r="C651" s="223" t="s">
        <v>1563</v>
      </c>
      <c r="D651" s="223">
        <v>53959</v>
      </c>
      <c r="E651" s="223" t="s">
        <v>1572</v>
      </c>
      <c r="F651" s="231">
        <f>IFERROR(VLOOKUP(D651,'Vta RdV'!$A$3:$B$2000,2,0),0)</f>
        <v>0</v>
      </c>
      <c r="G651" s="231">
        <f>VLOOKUP(D651,Objetivos!$G$5:$H$3000,2,0)</f>
        <v>1198.5165221052632</v>
      </c>
      <c r="H651" s="234">
        <f t="shared" si="12"/>
        <v>0</v>
      </c>
      <c r="I651" s="231">
        <f>IF(H651="",0,RANK($H651,H649:H651,0))</f>
        <v>2</v>
      </c>
    </row>
    <row r="652" spans="1:9" ht="16.8" x14ac:dyDescent="0.35">
      <c r="A652" s="216">
        <v>57</v>
      </c>
      <c r="B652" s="216" t="s">
        <v>1573</v>
      </c>
      <c r="C652" s="217" t="s">
        <v>409</v>
      </c>
      <c r="D652" s="217">
        <v>3842</v>
      </c>
      <c r="E652" s="217" t="s">
        <v>1574</v>
      </c>
      <c r="F652" s="66">
        <f>IFERROR(VLOOKUP(D652,'Vta RdV'!$A$3:$B$2000,2,0),0)</f>
        <v>0</v>
      </c>
      <c r="G652" s="66">
        <f>VLOOKUP(D652,Objetivos!$G$5:$H$3000,2,0)</f>
        <v>2294.1083368421055</v>
      </c>
      <c r="H652" s="67">
        <f t="shared" si="12"/>
        <v>0</v>
      </c>
      <c r="I652" s="66">
        <f>IF(H652="",0,RANK($H652,H652:H653,0))</f>
        <v>1</v>
      </c>
    </row>
    <row r="653" spans="1:9" ht="17.399999999999999" thickBot="1" x14ac:dyDescent="0.4">
      <c r="A653" s="218">
        <v>57</v>
      </c>
      <c r="B653" s="218" t="s">
        <v>1573</v>
      </c>
      <c r="C653" s="219" t="s">
        <v>409</v>
      </c>
      <c r="D653" s="219">
        <v>52697</v>
      </c>
      <c r="E653" s="219" t="s">
        <v>1575</v>
      </c>
      <c r="F653" s="55">
        <f>IFERROR(VLOOKUP(D653,'Vta RdV'!$A$3:$B$2000,2,0),0)</f>
        <v>0</v>
      </c>
      <c r="G653" s="55">
        <f>VLOOKUP(D653,Objetivos!$G$5:$H$3000,2,0)</f>
        <v>2040.0678222222223</v>
      </c>
      <c r="H653" s="56">
        <f t="shared" si="12"/>
        <v>0</v>
      </c>
      <c r="I653" s="55">
        <f>IF(H653="",0,RANK($H653,H652:H653,0))</f>
        <v>1</v>
      </c>
    </row>
    <row r="654" spans="1:9" ht="16.8" x14ac:dyDescent="0.35">
      <c r="A654" s="220">
        <v>57</v>
      </c>
      <c r="B654" s="220" t="s">
        <v>1573</v>
      </c>
      <c r="C654" s="221" t="s">
        <v>409</v>
      </c>
      <c r="D654" s="221">
        <v>3198</v>
      </c>
      <c r="E654" s="221" t="s">
        <v>1576</v>
      </c>
      <c r="F654" s="230">
        <f>IFERROR(VLOOKUP(D654,'Vta RdV'!$A$3:$B$2000,2,0),0)</f>
        <v>169.9</v>
      </c>
      <c r="G654" s="230">
        <f>VLOOKUP(D654,Objetivos!$G$5:$H$3000,2,0)</f>
        <v>1810.3403031578946</v>
      </c>
      <c r="H654" s="233">
        <f t="shared" si="12"/>
        <v>9.3849758359592597E-2</v>
      </c>
      <c r="I654" s="230">
        <f>IF(H654="",0,RANK($H654,H654:H655,0))</f>
        <v>1</v>
      </c>
    </row>
    <row r="655" spans="1:9" ht="17.399999999999999" thickBot="1" x14ac:dyDescent="0.4">
      <c r="A655" s="222">
        <v>57</v>
      </c>
      <c r="B655" s="222" t="s">
        <v>1573</v>
      </c>
      <c r="C655" s="223" t="s">
        <v>409</v>
      </c>
      <c r="D655" s="223">
        <v>52630</v>
      </c>
      <c r="E655" s="223" t="s">
        <v>1577</v>
      </c>
      <c r="F655" s="231">
        <f>IFERROR(VLOOKUP(D655,'Vta RdV'!$A$3:$B$2000,2,0),0)</f>
        <v>21.78</v>
      </c>
      <c r="G655" s="231">
        <f>VLOOKUP(D655,Objetivos!$G$5:$H$3000,2,0)</f>
        <v>1599.9665684210527</v>
      </c>
      <c r="H655" s="234">
        <f t="shared" si="12"/>
        <v>1.361278443554847E-2</v>
      </c>
      <c r="I655" s="231">
        <f>IF(H655="",0,RANK($H655,H654:H655,0))</f>
        <v>2</v>
      </c>
    </row>
    <row r="656" spans="1:9" ht="16.8" x14ac:dyDescent="0.35">
      <c r="A656" s="216">
        <v>57</v>
      </c>
      <c r="B656" s="216" t="s">
        <v>1573</v>
      </c>
      <c r="C656" s="217" t="s">
        <v>409</v>
      </c>
      <c r="D656" s="217">
        <v>53947</v>
      </c>
      <c r="E656" s="217" t="s">
        <v>1578</v>
      </c>
      <c r="F656" s="66">
        <f>IFERROR(VLOOKUP(D656,'Vta RdV'!$A$3:$B$2000,2,0),0)</f>
        <v>123</v>
      </c>
      <c r="G656" s="66">
        <f>VLOOKUP(D656,Objetivos!$G$5:$H$3000,2,0)</f>
        <v>1578.623932631579</v>
      </c>
      <c r="H656" s="67">
        <f t="shared" si="12"/>
        <v>7.7915960513127394E-2</v>
      </c>
      <c r="I656" s="66">
        <f>IF(H656="",0,RANK($H656,H656:H657,0))</f>
        <v>1</v>
      </c>
    </row>
    <row r="657" spans="1:9" ht="17.399999999999999" thickBot="1" x14ac:dyDescent="0.4">
      <c r="A657" s="218">
        <v>57</v>
      </c>
      <c r="B657" s="218" t="s">
        <v>1573</v>
      </c>
      <c r="C657" s="219" t="s">
        <v>409</v>
      </c>
      <c r="D657" s="219">
        <v>50081</v>
      </c>
      <c r="E657" s="219" t="s">
        <v>1579</v>
      </c>
      <c r="F657" s="55">
        <f>IFERROR(VLOOKUP(D657,'Vta RdV'!$A$3:$B$2000,2,0),0)</f>
        <v>0</v>
      </c>
      <c r="G657" s="55">
        <f>VLOOKUP(D657,Objetivos!$G$5:$H$3000,2,0)</f>
        <v>1413.4756631578948</v>
      </c>
      <c r="H657" s="56">
        <f t="shared" si="12"/>
        <v>0</v>
      </c>
      <c r="I657" s="55">
        <f>IF(H657="",0,RANK($H657,H656:H657,0))</f>
        <v>2</v>
      </c>
    </row>
    <row r="658" spans="1:9" ht="16.8" x14ac:dyDescent="0.35">
      <c r="A658" s="226">
        <v>57</v>
      </c>
      <c r="B658" s="226" t="s">
        <v>1573</v>
      </c>
      <c r="C658" s="227" t="s">
        <v>409</v>
      </c>
      <c r="D658" s="227">
        <v>52640</v>
      </c>
      <c r="E658" s="227" t="s">
        <v>1580</v>
      </c>
      <c r="F658" s="232">
        <f>IFERROR(VLOOKUP(D658,'Vta RdV'!$A$3:$B$2000,2,0),0)</f>
        <v>0</v>
      </c>
      <c r="G658" s="232">
        <f>VLOOKUP(D658,Objetivos!$G$5:$H$3000,2,0)</f>
        <v>1481.2621600000002</v>
      </c>
      <c r="H658" s="235">
        <f t="shared" si="12"/>
        <v>0</v>
      </c>
      <c r="I658" s="232">
        <f>IF(H658="",0,RANK($H658,H658:H660,0))</f>
        <v>1</v>
      </c>
    </row>
    <row r="659" spans="1:9" ht="16.8" x14ac:dyDescent="0.35">
      <c r="A659" s="220">
        <v>57</v>
      </c>
      <c r="B659" s="220" t="s">
        <v>1573</v>
      </c>
      <c r="C659" s="221" t="s">
        <v>409</v>
      </c>
      <c r="D659" s="221">
        <v>52660</v>
      </c>
      <c r="E659" s="221" t="s">
        <v>1581</v>
      </c>
      <c r="F659" s="230">
        <f>IFERROR(VLOOKUP(D659,'Vta RdV'!$A$3:$B$2000,2,0),0)</f>
        <v>0</v>
      </c>
      <c r="G659" s="230">
        <f>VLOOKUP(D659,Objetivos!$G$5:$H$3000,2,0)</f>
        <v>1099.6805333333334</v>
      </c>
      <c r="H659" s="233">
        <f t="shared" si="12"/>
        <v>0</v>
      </c>
      <c r="I659" s="230">
        <f>IF(H659="",0,RANK($H659,H658:H660,0))</f>
        <v>1</v>
      </c>
    </row>
    <row r="660" spans="1:9" ht="17.399999999999999" thickBot="1" x14ac:dyDescent="0.4">
      <c r="A660" s="222">
        <v>57</v>
      </c>
      <c r="B660" s="222" t="s">
        <v>1573</v>
      </c>
      <c r="C660" s="223" t="s">
        <v>409</v>
      </c>
      <c r="D660" s="223">
        <v>53602</v>
      </c>
      <c r="E660" s="223" t="s">
        <v>1582</v>
      </c>
      <c r="F660" s="231">
        <f>IFERROR(VLOOKUP(D660,'Vta RdV'!$A$3:$B$2000,2,0),0)</f>
        <v>0</v>
      </c>
      <c r="G660" s="231">
        <f>VLOOKUP(D660,Objetivos!$G$5:$H$3000,2,0)</f>
        <v>840.16154105263161</v>
      </c>
      <c r="H660" s="234">
        <f t="shared" si="12"/>
        <v>0</v>
      </c>
      <c r="I660" s="231">
        <f>IF(H660="",0,RANK($H660,H658:H660,0))</f>
        <v>1</v>
      </c>
    </row>
    <row r="661" spans="1:9" ht="16.8" x14ac:dyDescent="0.35">
      <c r="A661" s="216">
        <v>57</v>
      </c>
      <c r="B661" s="216" t="s">
        <v>1583</v>
      </c>
      <c r="C661" s="217" t="s">
        <v>408</v>
      </c>
      <c r="D661" s="217">
        <v>4449</v>
      </c>
      <c r="E661" s="217" t="s">
        <v>1584</v>
      </c>
      <c r="F661" s="66">
        <f>IFERROR(VLOOKUP(D661,'Vta RdV'!$A$3:$B$2000,2,0),0)</f>
        <v>0</v>
      </c>
      <c r="G661" s="66">
        <f>VLOOKUP(D661,Objetivos!$G$5:$H$3000,2,0)</f>
        <v>3885.1175242105269</v>
      </c>
      <c r="H661" s="67">
        <f t="shared" si="12"/>
        <v>0</v>
      </c>
      <c r="I661" s="66">
        <f>IF(H661="",0,RANK($H661,H661:H662,0))</f>
        <v>1</v>
      </c>
    </row>
    <row r="662" spans="1:9" ht="17.399999999999999" thickBot="1" x14ac:dyDescent="0.4">
      <c r="A662" s="218">
        <v>57</v>
      </c>
      <c r="B662" s="218" t="s">
        <v>1583</v>
      </c>
      <c r="C662" s="219" t="s">
        <v>408</v>
      </c>
      <c r="D662" s="219">
        <v>4681</v>
      </c>
      <c r="E662" s="219" t="s">
        <v>1585</v>
      </c>
      <c r="F662" s="55">
        <f>IFERROR(VLOOKUP(D662,'Vta RdV'!$A$3:$B$2000,2,0),0)</f>
        <v>0</v>
      </c>
      <c r="G662" s="55">
        <f>VLOOKUP(D662,Objetivos!$G$5:$H$3000,2,0)</f>
        <v>2996.8559157894738</v>
      </c>
      <c r="H662" s="56">
        <f t="shared" si="12"/>
        <v>0</v>
      </c>
      <c r="I662" s="55">
        <f>IF(H662="",0,RANK($H662,H661:H662,0))</f>
        <v>1</v>
      </c>
    </row>
    <row r="663" spans="1:9" ht="16.8" x14ac:dyDescent="0.35">
      <c r="A663" s="220">
        <v>57</v>
      </c>
      <c r="B663" s="220" t="s">
        <v>1583</v>
      </c>
      <c r="C663" s="221" t="s">
        <v>408</v>
      </c>
      <c r="D663" s="221">
        <v>42249</v>
      </c>
      <c r="E663" s="221" t="s">
        <v>1586</v>
      </c>
      <c r="F663" s="230">
        <f>IFERROR(VLOOKUP(D663,'Vta RdV'!$A$3:$B$2000,2,0),0)</f>
        <v>795.76</v>
      </c>
      <c r="G663" s="230">
        <f>VLOOKUP(D663,Objetivos!$G$5:$H$3000,2,0)</f>
        <v>2633.7743073684214</v>
      </c>
      <c r="H663" s="233">
        <f t="shared" si="12"/>
        <v>0.30213674640751453</v>
      </c>
      <c r="I663" s="230">
        <f>IF(H663="",0,RANK($H663,H663:H664,0))</f>
        <v>1</v>
      </c>
    </row>
    <row r="664" spans="1:9" ht="17.399999999999999" thickBot="1" x14ac:dyDescent="0.4">
      <c r="A664" s="222">
        <v>57</v>
      </c>
      <c r="B664" s="222" t="s">
        <v>1583</v>
      </c>
      <c r="C664" s="223" t="s">
        <v>408</v>
      </c>
      <c r="D664" s="223">
        <v>3287</v>
      </c>
      <c r="E664" s="223" t="s">
        <v>1587</v>
      </c>
      <c r="F664" s="231">
        <f>IFERROR(VLOOKUP(D664,'Vta RdV'!$A$3:$B$2000,2,0),0)</f>
        <v>753.79</v>
      </c>
      <c r="G664" s="231">
        <f>VLOOKUP(D664,Objetivos!$G$5:$H$3000,2,0)</f>
        <v>2586.6943410526314</v>
      </c>
      <c r="H664" s="234">
        <f t="shared" si="12"/>
        <v>0.29141054203306144</v>
      </c>
      <c r="I664" s="231">
        <f>IF(H664="",0,RANK($H664,H663:H664,0))</f>
        <v>2</v>
      </c>
    </row>
    <row r="665" spans="1:9" ht="16.8" x14ac:dyDescent="0.35">
      <c r="A665" s="216">
        <v>57</v>
      </c>
      <c r="B665" s="216" t="s">
        <v>1583</v>
      </c>
      <c r="C665" s="217" t="s">
        <v>408</v>
      </c>
      <c r="D665" s="217">
        <v>4710</v>
      </c>
      <c r="E665" s="217" t="s">
        <v>1588</v>
      </c>
      <c r="F665" s="66">
        <f>IFERROR(VLOOKUP(D665,'Vta RdV'!$A$3:$B$2000,2,0),0)</f>
        <v>0</v>
      </c>
      <c r="G665" s="66">
        <f>VLOOKUP(D665,Objetivos!$G$5:$H$3000,2,0)</f>
        <v>2407.4361431578945</v>
      </c>
      <c r="H665" s="67">
        <f t="shared" si="12"/>
        <v>0</v>
      </c>
      <c r="I665" s="66">
        <f>IF(H665="",0,RANK($H665,H665:H666,0))</f>
        <v>1</v>
      </c>
    </row>
    <row r="666" spans="1:9" ht="17.399999999999999" thickBot="1" x14ac:dyDescent="0.4">
      <c r="A666" s="218">
        <v>57</v>
      </c>
      <c r="B666" s="218" t="s">
        <v>1583</v>
      </c>
      <c r="C666" s="219" t="s">
        <v>408</v>
      </c>
      <c r="D666" s="219">
        <v>9722</v>
      </c>
      <c r="E666" s="219" t="s">
        <v>1589</v>
      </c>
      <c r="F666" s="55">
        <f>IFERROR(VLOOKUP(D666,'Vta RdV'!$A$3:$B$2000,2,0),0)</f>
        <v>0</v>
      </c>
      <c r="G666" s="55">
        <f>VLOOKUP(D666,Objetivos!$G$5:$H$3000,2,0)</f>
        <v>2313.5609431578946</v>
      </c>
      <c r="H666" s="56">
        <f t="shared" si="12"/>
        <v>0</v>
      </c>
      <c r="I666" s="55">
        <f>IF(H666="",0,RANK($H666,H665:H666,0))</f>
        <v>1</v>
      </c>
    </row>
    <row r="667" spans="1:9" ht="16.8" x14ac:dyDescent="0.35">
      <c r="A667" s="220">
        <v>57</v>
      </c>
      <c r="B667" s="220" t="s">
        <v>1583</v>
      </c>
      <c r="C667" s="221" t="s">
        <v>408</v>
      </c>
      <c r="D667" s="221">
        <v>40337</v>
      </c>
      <c r="E667" s="221" t="s">
        <v>1590</v>
      </c>
      <c r="F667" s="230">
        <f>IFERROR(VLOOKUP(D667,'Vta RdV'!$A$3:$B$2000,2,0),0)</f>
        <v>0</v>
      </c>
      <c r="G667" s="230">
        <f>VLOOKUP(D667,Objetivos!$G$5:$H$3000,2,0)</f>
        <v>2240.4001094736846</v>
      </c>
      <c r="H667" s="233">
        <f t="shared" si="12"/>
        <v>0</v>
      </c>
      <c r="I667" s="230">
        <f>IF(H667="",0,RANK($H667,H667:H668,0))</f>
        <v>2</v>
      </c>
    </row>
    <row r="668" spans="1:9" ht="17.399999999999999" thickBot="1" x14ac:dyDescent="0.4">
      <c r="A668" s="222">
        <v>57</v>
      </c>
      <c r="B668" s="222" t="s">
        <v>1583</v>
      </c>
      <c r="C668" s="223" t="s">
        <v>408</v>
      </c>
      <c r="D668" s="223">
        <v>52566</v>
      </c>
      <c r="E668" s="223" t="s">
        <v>1591</v>
      </c>
      <c r="F668" s="231">
        <f>IFERROR(VLOOKUP(D668,'Vta RdV'!$A$3:$B$2000,2,0),0)</f>
        <v>912.23</v>
      </c>
      <c r="G668" s="231">
        <f>VLOOKUP(D668,Objetivos!$G$5:$H$3000,2,0)</f>
        <v>2208.1370694736847</v>
      </c>
      <c r="H668" s="234">
        <f t="shared" si="12"/>
        <v>0.41312199890626916</v>
      </c>
      <c r="I668" s="231">
        <f>IF(H668="",0,RANK($H668,H667:H668,0))</f>
        <v>1</v>
      </c>
    </row>
    <row r="669" spans="1:9" ht="16.8" x14ac:dyDescent="0.35">
      <c r="A669" s="216">
        <v>57</v>
      </c>
      <c r="B669" s="216" t="s">
        <v>1583</v>
      </c>
      <c r="C669" s="217" t="s">
        <v>408</v>
      </c>
      <c r="D669" s="217">
        <v>423</v>
      </c>
      <c r="E669" s="217" t="s">
        <v>1592</v>
      </c>
      <c r="F669" s="66">
        <f>IFERROR(VLOOKUP(D669,'Vta RdV'!$A$3:$B$2000,2,0),0)</f>
        <v>63.88</v>
      </c>
      <c r="G669" s="66">
        <f>VLOOKUP(D669,Objetivos!$G$5:$H$3000,2,0)</f>
        <v>1647.9860000000001</v>
      </c>
      <c r="H669" s="67">
        <f t="shared" si="12"/>
        <v>3.8762465215117115E-2</v>
      </c>
      <c r="I669" s="66">
        <f>IF(H669="",0,RANK($H669,H669:H670,0))</f>
        <v>1</v>
      </c>
    </row>
    <row r="670" spans="1:9" ht="17.399999999999999" thickBot="1" x14ac:dyDescent="0.4">
      <c r="A670" s="218">
        <v>57</v>
      </c>
      <c r="B670" s="218" t="s">
        <v>1583</v>
      </c>
      <c r="C670" s="219" t="s">
        <v>408</v>
      </c>
      <c r="D670" s="219">
        <v>40251</v>
      </c>
      <c r="E670" s="219" t="s">
        <v>1593</v>
      </c>
      <c r="F670" s="55">
        <f>IFERROR(VLOOKUP(D670,'Vta RdV'!$A$3:$B$2000,2,0),0)</f>
        <v>0</v>
      </c>
      <c r="G670" s="55">
        <f>VLOOKUP(D670,Objetivos!$G$5:$H$3000,2,0)</f>
        <v>1476.1220715789475</v>
      </c>
      <c r="H670" s="56">
        <f t="shared" si="12"/>
        <v>0</v>
      </c>
      <c r="I670" s="55">
        <f>IF(H670="",0,RANK($H670,H669:H670,0))</f>
        <v>2</v>
      </c>
    </row>
    <row r="671" spans="1:9" ht="16.8" x14ac:dyDescent="0.35">
      <c r="A671" s="220">
        <v>57</v>
      </c>
      <c r="B671" s="220" t="s">
        <v>1583</v>
      </c>
      <c r="C671" s="221" t="s">
        <v>408</v>
      </c>
      <c r="D671" s="221">
        <v>4226</v>
      </c>
      <c r="E671" s="221" t="s">
        <v>1594</v>
      </c>
      <c r="F671" s="230">
        <f>IFERROR(VLOOKUP(D671,'Vta RdV'!$A$3:$B$2000,2,0),0)</f>
        <v>0</v>
      </c>
      <c r="G671" s="230">
        <f>VLOOKUP(D671,Objetivos!$G$5:$H$3000,2,0)</f>
        <v>1462.1973557894737</v>
      </c>
      <c r="H671" s="233">
        <f t="shared" si="12"/>
        <v>0</v>
      </c>
      <c r="I671" s="230">
        <f>IF(H671="",0,RANK($H671,H671:H672,0))</f>
        <v>2</v>
      </c>
    </row>
    <row r="672" spans="1:9" ht="17.399999999999999" thickBot="1" x14ac:dyDescent="0.4">
      <c r="A672" s="222">
        <v>57</v>
      </c>
      <c r="B672" s="222" t="s">
        <v>1583</v>
      </c>
      <c r="C672" s="223" t="s">
        <v>408</v>
      </c>
      <c r="D672" s="223">
        <v>53672</v>
      </c>
      <c r="E672" s="223" t="s">
        <v>1595</v>
      </c>
      <c r="F672" s="231">
        <f>IFERROR(VLOOKUP(D672,'Vta RdV'!$A$3:$B$2000,2,0),0)</f>
        <v>1237.74</v>
      </c>
      <c r="G672" s="231">
        <f>VLOOKUP(D672,Objetivos!$G$5:$H$3000,2,0)</f>
        <v>940.87207578947368</v>
      </c>
      <c r="H672" s="234">
        <f t="shared" si="12"/>
        <v>1.3155242161496059</v>
      </c>
      <c r="I672" s="231">
        <f>IF(H672="",0,RANK($H672,H671:H672,0))</f>
        <v>1</v>
      </c>
    </row>
    <row r="673" spans="1:9" ht="16.8" x14ac:dyDescent="0.35">
      <c r="A673" s="216">
        <v>57</v>
      </c>
      <c r="B673" s="216" t="s">
        <v>1596</v>
      </c>
      <c r="C673" s="217" t="s">
        <v>770</v>
      </c>
      <c r="D673" s="217">
        <v>13150</v>
      </c>
      <c r="E673" s="217" t="s">
        <v>1597</v>
      </c>
      <c r="F673" s="66">
        <f>IFERROR(VLOOKUP(D673,'Vta RdV'!$A$3:$B$2000,2,0),0)</f>
        <v>82.36</v>
      </c>
      <c r="G673" s="66">
        <f>VLOOKUP(D673,Objetivos!$G$5:$H$3000,2,0)</f>
        <v>1919.1658105263159</v>
      </c>
      <c r="H673" s="67">
        <f t="shared" si="12"/>
        <v>4.2914478544932723E-2</v>
      </c>
      <c r="I673" s="66">
        <f>IF(H673="",0,RANK($H673,H673:H674,0))</f>
        <v>1</v>
      </c>
    </row>
    <row r="674" spans="1:9" ht="17.399999999999999" thickBot="1" x14ac:dyDescent="0.4">
      <c r="A674" s="218">
        <v>57</v>
      </c>
      <c r="B674" s="218" t="s">
        <v>1596</v>
      </c>
      <c r="C674" s="219" t="s">
        <v>770</v>
      </c>
      <c r="D674" s="219">
        <v>6554</v>
      </c>
      <c r="E674" s="219" t="s">
        <v>1598</v>
      </c>
      <c r="F674" s="55">
        <f>IFERROR(VLOOKUP(D674,'Vta RdV'!$A$3:$B$2000,2,0),0)</f>
        <v>0</v>
      </c>
      <c r="G674" s="55">
        <f>VLOOKUP(D674,Objetivos!$G$5:$H$3000,2,0)</f>
        <v>1197.1201600000002</v>
      </c>
      <c r="H674" s="56">
        <f t="shared" si="12"/>
        <v>0</v>
      </c>
      <c r="I674" s="55">
        <f>IF(H674="",0,RANK($H674,H673:H674,0))</f>
        <v>2</v>
      </c>
    </row>
    <row r="675" spans="1:9" ht="16.8" x14ac:dyDescent="0.35">
      <c r="A675" s="220">
        <v>57</v>
      </c>
      <c r="B675" s="220" t="s">
        <v>1596</v>
      </c>
      <c r="C675" s="221" t="s">
        <v>770</v>
      </c>
      <c r="D675" s="221">
        <v>53641</v>
      </c>
      <c r="E675" s="221" t="s">
        <v>1599</v>
      </c>
      <c r="F675" s="230">
        <f>IFERROR(VLOOKUP(D675,'Vta RdV'!$A$3:$B$2000,2,0),0)</f>
        <v>111</v>
      </c>
      <c r="G675" s="230">
        <f>VLOOKUP(D675,Objetivos!$G$5:$H$3000,2,0)</f>
        <v>1065.3702315789476</v>
      </c>
      <c r="H675" s="233">
        <f t="shared" si="12"/>
        <v>0.10418913229393581</v>
      </c>
      <c r="I675" s="230">
        <f>IF(H675="",0,RANK($H675,H675:H676,0))</f>
        <v>1</v>
      </c>
    </row>
    <row r="676" spans="1:9" ht="17.399999999999999" thickBot="1" x14ac:dyDescent="0.4">
      <c r="A676" s="222">
        <v>57</v>
      </c>
      <c r="B676" s="222" t="s">
        <v>1596</v>
      </c>
      <c r="C676" s="223" t="s">
        <v>770</v>
      </c>
      <c r="D676" s="223">
        <v>52589</v>
      </c>
      <c r="E676" s="223" t="s">
        <v>1600</v>
      </c>
      <c r="F676" s="231">
        <f>IFERROR(VLOOKUP(D676,'Vta RdV'!$A$3:$B$2000,2,0),0)</f>
        <v>0</v>
      </c>
      <c r="G676" s="231">
        <f>VLOOKUP(D676,Objetivos!$G$5:$H$3000,2,0)</f>
        <v>981.97774315789468</v>
      </c>
      <c r="H676" s="234">
        <f t="shared" si="12"/>
        <v>0</v>
      </c>
      <c r="I676" s="231">
        <f>IF(H676="",0,RANK($H676,H675:H676,0))</f>
        <v>2</v>
      </c>
    </row>
    <row r="677" spans="1:9" ht="16.8" x14ac:dyDescent="0.35">
      <c r="A677" s="216">
        <v>57</v>
      </c>
      <c r="B677" s="216" t="s">
        <v>1596</v>
      </c>
      <c r="C677" s="217" t="s">
        <v>770</v>
      </c>
      <c r="D677" s="217">
        <v>53965</v>
      </c>
      <c r="E677" s="217" t="s">
        <v>1601</v>
      </c>
      <c r="F677" s="66">
        <f>IFERROR(VLOOKUP(D677,'Vta RdV'!$A$3:$B$2000,2,0),0)</f>
        <v>45.02</v>
      </c>
      <c r="G677" s="66">
        <f>VLOOKUP(D677,Objetivos!$G$5:$H$3000,2,0)</f>
        <v>901.42706526315806</v>
      </c>
      <c r="H677" s="67">
        <f t="shared" si="12"/>
        <v>4.9943031150120935E-2</v>
      </c>
      <c r="I677" s="66">
        <f>IF(H677="",0,RANK($H677,H677:H678,0))</f>
        <v>2</v>
      </c>
    </row>
    <row r="678" spans="1:9" ht="17.399999999999999" thickBot="1" x14ac:dyDescent="0.4">
      <c r="A678" s="218">
        <v>57</v>
      </c>
      <c r="B678" s="218" t="s">
        <v>1596</v>
      </c>
      <c r="C678" s="219" t="s">
        <v>770</v>
      </c>
      <c r="D678" s="219">
        <v>10513</v>
      </c>
      <c r="E678" s="219" t="s">
        <v>1602</v>
      </c>
      <c r="F678" s="55">
        <f>IFERROR(VLOOKUP(D678,'Vta RdV'!$A$3:$B$2000,2,0),0)</f>
        <v>241.99</v>
      </c>
      <c r="G678" s="55">
        <f>VLOOKUP(D678,Objetivos!$G$5:$H$3000,2,0)</f>
        <v>938.71682666666675</v>
      </c>
      <c r="H678" s="56">
        <f t="shared" si="12"/>
        <v>0.25778807104086282</v>
      </c>
      <c r="I678" s="55">
        <f>IF(H678="",0,RANK($H678,H677:H678,0))</f>
        <v>1</v>
      </c>
    </row>
    <row r="679" spans="1:9" ht="16.8" x14ac:dyDescent="0.35">
      <c r="A679" s="220">
        <v>57</v>
      </c>
      <c r="B679" s="220" t="s">
        <v>1596</v>
      </c>
      <c r="C679" s="221" t="s">
        <v>770</v>
      </c>
      <c r="D679" s="221">
        <v>54054</v>
      </c>
      <c r="E679" s="221" t="s">
        <v>1603</v>
      </c>
      <c r="F679" s="230">
        <f>IFERROR(VLOOKUP(D679,'Vta RdV'!$A$3:$B$2000,2,0),0)</f>
        <v>369.64</v>
      </c>
      <c r="G679" s="230">
        <f>VLOOKUP(D679,Objetivos!$G$5:$H$3000,2,0)</f>
        <v>828.51685894736841</v>
      </c>
      <c r="H679" s="233">
        <f t="shared" si="12"/>
        <v>0.44614662454742082</v>
      </c>
      <c r="I679" s="230">
        <f>IF(H679="",0,RANK($H679,H679:H680,0))</f>
        <v>1</v>
      </c>
    </row>
    <row r="680" spans="1:9" ht="17.399999999999999" thickBot="1" x14ac:dyDescent="0.4">
      <c r="A680" s="222">
        <v>57</v>
      </c>
      <c r="B680" s="222" t="s">
        <v>1596</v>
      </c>
      <c r="C680" s="223" t="s">
        <v>770</v>
      </c>
      <c r="D680" s="223">
        <v>53390</v>
      </c>
      <c r="E680" s="223" t="s">
        <v>1604</v>
      </c>
      <c r="F680" s="231">
        <f>IFERROR(VLOOKUP(D680,'Vta RdV'!$A$3:$B$2000,2,0),0)</f>
        <v>0</v>
      </c>
      <c r="G680" s="231">
        <f>VLOOKUP(D680,Objetivos!$G$5:$H$3000,2,0)</f>
        <v>773.85680842105273</v>
      </c>
      <c r="H680" s="234">
        <f t="shared" si="12"/>
        <v>0</v>
      </c>
      <c r="I680" s="231">
        <f>IF(H680="",0,RANK($H680,H679:H680,0))</f>
        <v>2</v>
      </c>
    </row>
    <row r="681" spans="1:9" ht="16.8" x14ac:dyDescent="0.35">
      <c r="A681" s="216">
        <v>57</v>
      </c>
      <c r="B681" s="216" t="s">
        <v>1596</v>
      </c>
      <c r="C681" s="217" t="s">
        <v>770</v>
      </c>
      <c r="D681" s="217">
        <v>53963</v>
      </c>
      <c r="E681" s="217" t="s">
        <v>1605</v>
      </c>
      <c r="F681" s="66">
        <f>IFERROR(VLOOKUP(D681,'Vta RdV'!$A$3:$B$2000,2,0),0)</f>
        <v>0</v>
      </c>
      <c r="G681" s="66">
        <f>VLOOKUP(D681,Objetivos!$G$5:$H$3000,2,0)</f>
        <v>747.97780210526321</v>
      </c>
      <c r="H681" s="67">
        <f t="shared" si="12"/>
        <v>0</v>
      </c>
      <c r="I681" s="66">
        <f>IF(H681="",0,RANK($H681,H681:H682,0))</f>
        <v>2</v>
      </c>
    </row>
    <row r="682" spans="1:9" ht="17.399999999999999" thickBot="1" x14ac:dyDescent="0.4">
      <c r="A682" s="218">
        <v>57</v>
      </c>
      <c r="B682" s="218" t="s">
        <v>1596</v>
      </c>
      <c r="C682" s="219" t="s">
        <v>770</v>
      </c>
      <c r="D682" s="219">
        <v>53599</v>
      </c>
      <c r="E682" s="219" t="s">
        <v>1606</v>
      </c>
      <c r="F682" s="55">
        <f>IFERROR(VLOOKUP(D682,'Vta RdV'!$A$3:$B$2000,2,0),0)</f>
        <v>82.9</v>
      </c>
      <c r="G682" s="55">
        <f>VLOOKUP(D682,Objetivos!$G$5:$H$3000,2,0)</f>
        <v>688.74634947368429</v>
      </c>
      <c r="H682" s="56">
        <f t="shared" si="12"/>
        <v>0.12036361436013311</v>
      </c>
      <c r="I682" s="55">
        <f>IF(H682="",0,RANK($H682,H681:H682,0))</f>
        <v>1</v>
      </c>
    </row>
    <row r="683" spans="1:9" ht="16.8" x14ac:dyDescent="0.35">
      <c r="A683" s="220">
        <v>57</v>
      </c>
      <c r="B683" s="220" t="s">
        <v>1607</v>
      </c>
      <c r="C683" s="221" t="s">
        <v>406</v>
      </c>
      <c r="D683" s="221">
        <v>20178</v>
      </c>
      <c r="E683" s="221" t="s">
        <v>1608</v>
      </c>
      <c r="F683" s="230">
        <f>IFERROR(VLOOKUP(D683,'Vta RdV'!$A$3:$B$2000,2,0),0)</f>
        <v>0</v>
      </c>
      <c r="G683" s="230">
        <f>VLOOKUP(D683,Objetivos!$G$5:$H$3000,2,0)</f>
        <v>3136.3243957894738</v>
      </c>
      <c r="H683" s="233">
        <f t="shared" si="12"/>
        <v>0</v>
      </c>
      <c r="I683" s="230">
        <f>IF(H683="",0,RANK($H683,H683:H684,0))</f>
        <v>1</v>
      </c>
    </row>
    <row r="684" spans="1:9" ht="17.399999999999999" thickBot="1" x14ac:dyDescent="0.4">
      <c r="A684" s="222">
        <v>57</v>
      </c>
      <c r="B684" s="222" t="s">
        <v>1607</v>
      </c>
      <c r="C684" s="223" t="s">
        <v>406</v>
      </c>
      <c r="D684" s="223">
        <v>6476</v>
      </c>
      <c r="E684" s="223" t="s">
        <v>1609</v>
      </c>
      <c r="F684" s="231">
        <f>IFERROR(VLOOKUP(D684,'Vta RdV'!$A$3:$B$2000,2,0),0)</f>
        <v>0</v>
      </c>
      <c r="G684" s="231">
        <f>VLOOKUP(D684,Objetivos!$G$5:$H$3000,2,0)</f>
        <v>2186.7133473684212</v>
      </c>
      <c r="H684" s="234">
        <f t="shared" si="12"/>
        <v>0</v>
      </c>
      <c r="I684" s="231">
        <f>IF(H684="",0,RANK($H684,H683:H684,0))</f>
        <v>1</v>
      </c>
    </row>
    <row r="685" spans="1:9" ht="16.8" x14ac:dyDescent="0.35">
      <c r="A685" s="216">
        <v>57</v>
      </c>
      <c r="B685" s="216" t="s">
        <v>1607</v>
      </c>
      <c r="C685" s="217" t="s">
        <v>406</v>
      </c>
      <c r="D685" s="217">
        <v>10518</v>
      </c>
      <c r="E685" s="217" t="s">
        <v>1610</v>
      </c>
      <c r="F685" s="66">
        <f>IFERROR(VLOOKUP(D685,'Vta RdV'!$A$3:$B$2000,2,0),0)</f>
        <v>157.6</v>
      </c>
      <c r="G685" s="66">
        <f>VLOOKUP(D685,Objetivos!$G$5:$H$3000,2,0)</f>
        <v>2174.6562273684212</v>
      </c>
      <c r="H685" s="67">
        <f t="shared" si="12"/>
        <v>7.2471224654534816E-2</v>
      </c>
      <c r="I685" s="66">
        <f>IF(H685="",0,RANK($H685,H685:H686,0))</f>
        <v>1</v>
      </c>
    </row>
    <row r="686" spans="1:9" ht="17.399999999999999" thickBot="1" x14ac:dyDescent="0.4">
      <c r="A686" s="218">
        <v>57</v>
      </c>
      <c r="B686" s="218" t="s">
        <v>1607</v>
      </c>
      <c r="C686" s="219" t="s">
        <v>406</v>
      </c>
      <c r="D686" s="219">
        <v>42206</v>
      </c>
      <c r="E686" s="219" t="s">
        <v>1611</v>
      </c>
      <c r="F686" s="55">
        <f>IFERROR(VLOOKUP(D686,'Vta RdV'!$A$3:$B$2000,2,0),0)</f>
        <v>0</v>
      </c>
      <c r="G686" s="55">
        <f>VLOOKUP(D686,Objetivos!$G$5:$H$3000,2,0)</f>
        <v>1906.3274273684212</v>
      </c>
      <c r="H686" s="56">
        <f t="shared" si="12"/>
        <v>0</v>
      </c>
      <c r="I686" s="55">
        <f>IF(H686="",0,RANK($H686,H685:H686,0))</f>
        <v>2</v>
      </c>
    </row>
    <row r="687" spans="1:9" ht="16.8" x14ac:dyDescent="0.35">
      <c r="A687" s="220">
        <v>57</v>
      </c>
      <c r="B687" s="220" t="s">
        <v>1607</v>
      </c>
      <c r="C687" s="221" t="s">
        <v>406</v>
      </c>
      <c r="D687" s="221">
        <v>52099</v>
      </c>
      <c r="E687" s="221" t="s">
        <v>1612</v>
      </c>
      <c r="F687" s="230">
        <f>IFERROR(VLOOKUP(D687,'Vta RdV'!$A$3:$B$2000,2,0),0)</f>
        <v>193.74</v>
      </c>
      <c r="G687" s="230">
        <f>VLOOKUP(D687,Objetivos!$G$5:$H$3000,2,0)</f>
        <v>1711.5756463157898</v>
      </c>
      <c r="H687" s="233">
        <f t="shared" si="12"/>
        <v>0.11319394524982306</v>
      </c>
      <c r="I687" s="230">
        <f>IF(H687="",0,RANK($H687,H687:H688,0))</f>
        <v>2</v>
      </c>
    </row>
    <row r="688" spans="1:9" ht="17.399999999999999" thickBot="1" x14ac:dyDescent="0.4">
      <c r="A688" s="222">
        <v>57</v>
      </c>
      <c r="B688" s="222" t="s">
        <v>1607</v>
      </c>
      <c r="C688" s="223" t="s">
        <v>406</v>
      </c>
      <c r="D688" s="223">
        <v>53601</v>
      </c>
      <c r="E688" s="223" t="s">
        <v>1613</v>
      </c>
      <c r="F688" s="231">
        <f>IFERROR(VLOOKUP(D688,'Vta RdV'!$A$3:$B$2000,2,0),0)</f>
        <v>389.04</v>
      </c>
      <c r="G688" s="231">
        <f>VLOOKUP(D688,Objetivos!$G$5:$H$3000,2,0)</f>
        <v>1688.0729094736844</v>
      </c>
      <c r="H688" s="234">
        <f t="shared" si="12"/>
        <v>0.23046397926100054</v>
      </c>
      <c r="I688" s="231">
        <f>IF(H688="",0,RANK($H688,H687:H688,0))</f>
        <v>1</v>
      </c>
    </row>
    <row r="689" spans="1:9" ht="16.8" x14ac:dyDescent="0.35">
      <c r="A689" s="216">
        <v>57</v>
      </c>
      <c r="B689" s="216" t="s">
        <v>1607</v>
      </c>
      <c r="C689" s="217" t="s">
        <v>406</v>
      </c>
      <c r="D689" s="217">
        <v>20269</v>
      </c>
      <c r="E689" s="217" t="s">
        <v>1614</v>
      </c>
      <c r="F689" s="66">
        <f>IFERROR(VLOOKUP(D689,'Vta RdV'!$A$3:$B$2000,2,0),0)</f>
        <v>2082.52</v>
      </c>
      <c r="G689" s="66">
        <f>VLOOKUP(D689,Objetivos!$G$5:$H$3000,2,0)</f>
        <v>1686.7828968421054</v>
      </c>
      <c r="H689" s="67">
        <f t="shared" si="12"/>
        <v>1.2346105737132917</v>
      </c>
      <c r="I689" s="66">
        <f>IF(H689="",0,RANK($H689,H689:H690,0))</f>
        <v>1</v>
      </c>
    </row>
    <row r="690" spans="1:9" ht="17.399999999999999" thickBot="1" x14ac:dyDescent="0.4">
      <c r="A690" s="218">
        <v>57</v>
      </c>
      <c r="B690" s="218" t="s">
        <v>1607</v>
      </c>
      <c r="C690" s="219" t="s">
        <v>406</v>
      </c>
      <c r="D690" s="219">
        <v>42260</v>
      </c>
      <c r="E690" s="219" t="s">
        <v>1615</v>
      </c>
      <c r="F690" s="55">
        <f>IFERROR(VLOOKUP(D690,'Vta RdV'!$A$3:$B$2000,2,0),0)</f>
        <v>960.53</v>
      </c>
      <c r="G690" s="55">
        <f>VLOOKUP(D690,Objetivos!$G$5:$H$3000,2,0)</f>
        <v>1539.3549473684211</v>
      </c>
      <c r="H690" s="56">
        <f t="shared" si="12"/>
        <v>0.62398214371679395</v>
      </c>
      <c r="I690" s="55">
        <f>IF(H690="",0,RANK($H690,H689:H690,0))</f>
        <v>2</v>
      </c>
    </row>
    <row r="691" spans="1:9" ht="16.8" x14ac:dyDescent="0.35">
      <c r="A691" s="226">
        <v>57</v>
      </c>
      <c r="B691" s="226" t="s">
        <v>1607</v>
      </c>
      <c r="C691" s="227" t="s">
        <v>406</v>
      </c>
      <c r="D691" s="227">
        <v>54020</v>
      </c>
      <c r="E691" s="227" t="s">
        <v>1616</v>
      </c>
      <c r="F691" s="232">
        <f>IFERROR(VLOOKUP(D691,'Vta RdV'!$A$3:$B$2000,2,0),0)</f>
        <v>0</v>
      </c>
      <c r="G691" s="232">
        <f>VLOOKUP(D691,Objetivos!$G$5:$H$3000,2,0)</f>
        <v>920.50220631578941</v>
      </c>
      <c r="H691" s="235">
        <f t="shared" si="12"/>
        <v>0</v>
      </c>
      <c r="I691" s="232">
        <f>IF(H691="",0,RANK($H691,H691:H693,0))</f>
        <v>1</v>
      </c>
    </row>
    <row r="692" spans="1:9" ht="16.8" x14ac:dyDescent="0.35">
      <c r="A692" s="220">
        <v>57</v>
      </c>
      <c r="B692" s="220" t="s">
        <v>1607</v>
      </c>
      <c r="C692" s="221" t="s">
        <v>406</v>
      </c>
      <c r="D692" s="221">
        <v>54014</v>
      </c>
      <c r="E692" s="221" t="s">
        <v>1617</v>
      </c>
      <c r="F692" s="230">
        <f>IFERROR(VLOOKUP(D692,'Vta RdV'!$A$3:$B$2000,2,0),0)</f>
        <v>0</v>
      </c>
      <c r="G692" s="230">
        <f>VLOOKUP(D692,Objetivos!$G$5:$H$3000,2,0)</f>
        <v>787.00064842105269</v>
      </c>
      <c r="H692" s="233">
        <f t="shared" si="12"/>
        <v>0</v>
      </c>
      <c r="I692" s="230">
        <f>IF(H692="",0,RANK($H692,H691:H693,0))</f>
        <v>1</v>
      </c>
    </row>
    <row r="693" spans="1:9" ht="17.399999999999999" thickBot="1" x14ac:dyDescent="0.4">
      <c r="A693" s="222">
        <v>57</v>
      </c>
      <c r="B693" s="222" t="s">
        <v>1607</v>
      </c>
      <c r="C693" s="223" t="s">
        <v>406</v>
      </c>
      <c r="D693" s="223">
        <v>53921</v>
      </c>
      <c r="E693" s="223" t="s">
        <v>1618</v>
      </c>
      <c r="F693" s="231">
        <f>IFERROR(VLOOKUP(D693,'Vta RdV'!$A$3:$B$2000,2,0),0)</f>
        <v>0</v>
      </c>
      <c r="G693" s="231">
        <f>VLOOKUP(D693,Objetivos!$G$5:$H$3000,2,0)</f>
        <v>489.05093052631582</v>
      </c>
      <c r="H693" s="234">
        <f t="shared" si="12"/>
        <v>0</v>
      </c>
      <c r="I693" s="231">
        <f>IF(H693="",0,RANK($H693,H691:H693,0))</f>
        <v>1</v>
      </c>
    </row>
    <row r="694" spans="1:9" ht="16.8" x14ac:dyDescent="0.35">
      <c r="A694" s="216">
        <v>57</v>
      </c>
      <c r="B694" s="216" t="s">
        <v>1619</v>
      </c>
      <c r="C694" s="217" t="s">
        <v>191</v>
      </c>
      <c r="D694" s="217">
        <v>2292</v>
      </c>
      <c r="E694" s="217" t="s">
        <v>1620</v>
      </c>
      <c r="F694" s="66">
        <f>IFERROR(VLOOKUP(D694,'Vta RdV'!$A$3:$B$2000,2,0),0)</f>
        <v>80.179999999999993</v>
      </c>
      <c r="G694" s="66">
        <f>VLOOKUP(D694,Objetivos!$G$5:$H$3000,2,0)</f>
        <v>2993.9686311111113</v>
      </c>
      <c r="H694" s="67">
        <f t="shared" si="12"/>
        <v>2.6780507707004221E-2</v>
      </c>
      <c r="I694" s="66">
        <f>IF(H694="",0,RANK($H694,H694:H695,0))</f>
        <v>1</v>
      </c>
    </row>
    <row r="695" spans="1:9" ht="17.399999999999999" thickBot="1" x14ac:dyDescent="0.4">
      <c r="A695" s="218">
        <v>57</v>
      </c>
      <c r="B695" s="218" t="s">
        <v>1619</v>
      </c>
      <c r="C695" s="219" t="s">
        <v>191</v>
      </c>
      <c r="D695" s="219">
        <v>4997</v>
      </c>
      <c r="E695" s="219" t="s">
        <v>1621</v>
      </c>
      <c r="F695" s="55">
        <f>IFERROR(VLOOKUP(D695,'Vta RdV'!$A$3:$B$2000,2,0),0)</f>
        <v>0</v>
      </c>
      <c r="G695" s="55">
        <f>VLOOKUP(D695,Objetivos!$G$5:$H$3000,2,0)</f>
        <v>2800.1683284210526</v>
      </c>
      <c r="H695" s="56">
        <f t="shared" si="12"/>
        <v>0</v>
      </c>
      <c r="I695" s="55">
        <f>IF(H695="",0,RANK($H695,H694:H695,0))</f>
        <v>2</v>
      </c>
    </row>
    <row r="696" spans="1:9" ht="16.8" x14ac:dyDescent="0.35">
      <c r="A696" s="220">
        <v>57</v>
      </c>
      <c r="B696" s="220" t="s">
        <v>1619</v>
      </c>
      <c r="C696" s="221" t="s">
        <v>191</v>
      </c>
      <c r="D696" s="221">
        <v>40278</v>
      </c>
      <c r="E696" s="221" t="s">
        <v>1622</v>
      </c>
      <c r="F696" s="230">
        <f>IFERROR(VLOOKUP(D696,'Vta RdV'!$A$3:$B$2000,2,0),0)</f>
        <v>1483.62</v>
      </c>
      <c r="G696" s="230">
        <f>VLOOKUP(D696,Objetivos!$G$5:$H$3000,2,0)</f>
        <v>2513.6248673684213</v>
      </c>
      <c r="H696" s="233">
        <f t="shared" si="12"/>
        <v>0.59023127088698801</v>
      </c>
      <c r="I696" s="230">
        <f>IF(H696="",0,RANK($H696,H696:H697,0))</f>
        <v>1</v>
      </c>
    </row>
    <row r="697" spans="1:9" ht="17.399999999999999" thickBot="1" x14ac:dyDescent="0.4">
      <c r="A697" s="222">
        <v>57</v>
      </c>
      <c r="B697" s="222" t="s">
        <v>1619</v>
      </c>
      <c r="C697" s="223" t="s">
        <v>191</v>
      </c>
      <c r="D697" s="223">
        <v>7523</v>
      </c>
      <c r="E697" s="223" t="s">
        <v>1623</v>
      </c>
      <c r="F697" s="231">
        <f>IFERROR(VLOOKUP(D697,'Vta RdV'!$A$3:$B$2000,2,0),0)</f>
        <v>0</v>
      </c>
      <c r="G697" s="231">
        <f>VLOOKUP(D697,Objetivos!$G$5:$H$3000,2,0)</f>
        <v>2281.2730105263158</v>
      </c>
      <c r="H697" s="234">
        <f t="shared" si="12"/>
        <v>0</v>
      </c>
      <c r="I697" s="231">
        <f>IF(H697="",0,RANK($H697,H696:H697,0))</f>
        <v>2</v>
      </c>
    </row>
    <row r="698" spans="1:9" ht="16.8" x14ac:dyDescent="0.35">
      <c r="A698" s="216">
        <v>57</v>
      </c>
      <c r="B698" s="216" t="s">
        <v>1619</v>
      </c>
      <c r="C698" s="217" t="s">
        <v>191</v>
      </c>
      <c r="D698" s="217">
        <v>52237</v>
      </c>
      <c r="E698" s="217" t="s">
        <v>1624</v>
      </c>
      <c r="F698" s="66">
        <f>IFERROR(VLOOKUP(D698,'Vta RdV'!$A$3:$B$2000,2,0),0)</f>
        <v>53.99</v>
      </c>
      <c r="G698" s="66">
        <f>VLOOKUP(D698,Objetivos!$G$5:$H$3000,2,0)</f>
        <v>2181.2288336842107</v>
      </c>
      <c r="H698" s="67">
        <f t="shared" si="12"/>
        <v>2.4752102652525476E-2</v>
      </c>
      <c r="I698" s="66">
        <f>IF(H698="",0,RANK($H698,H698:H699,0))</f>
        <v>2</v>
      </c>
    </row>
    <row r="699" spans="1:9" ht="17.399999999999999" thickBot="1" x14ac:dyDescent="0.4">
      <c r="A699" s="218">
        <v>57</v>
      </c>
      <c r="B699" s="218" t="s">
        <v>1619</v>
      </c>
      <c r="C699" s="219" t="s">
        <v>191</v>
      </c>
      <c r="D699" s="219">
        <v>40432</v>
      </c>
      <c r="E699" s="219" t="s">
        <v>1625</v>
      </c>
      <c r="F699" s="55">
        <f>IFERROR(VLOOKUP(D699,'Vta RdV'!$A$3:$B$2000,2,0),0)</f>
        <v>1501.45</v>
      </c>
      <c r="G699" s="55">
        <f>VLOOKUP(D699,Objetivos!$G$5:$H$3000,2,0)</f>
        <v>2107.6256589473683</v>
      </c>
      <c r="H699" s="56">
        <f t="shared" si="12"/>
        <v>0.71238931525908811</v>
      </c>
      <c r="I699" s="55">
        <f>IF(H699="",0,RANK($H699,H698:H699,0))</f>
        <v>1</v>
      </c>
    </row>
    <row r="700" spans="1:9" ht="16.8" x14ac:dyDescent="0.35">
      <c r="A700" s="220">
        <v>57</v>
      </c>
      <c r="B700" s="220" t="s">
        <v>1619</v>
      </c>
      <c r="C700" s="221" t="s">
        <v>191</v>
      </c>
      <c r="D700" s="221">
        <v>6206</v>
      </c>
      <c r="E700" s="221" t="s">
        <v>1626</v>
      </c>
      <c r="F700" s="230">
        <f>IFERROR(VLOOKUP(D700,'Vta RdV'!$A$3:$B$2000,2,0),0)</f>
        <v>53.56</v>
      </c>
      <c r="G700" s="230">
        <f>VLOOKUP(D700,Objetivos!$G$5:$H$3000,2,0)</f>
        <v>1903.1245136842103</v>
      </c>
      <c r="H700" s="233">
        <f t="shared" si="12"/>
        <v>2.8143192741663846E-2</v>
      </c>
      <c r="I700" s="230">
        <f>IF(H700="",0,RANK($H700,H700:H701,0))</f>
        <v>2</v>
      </c>
    </row>
    <row r="701" spans="1:9" ht="17.399999999999999" thickBot="1" x14ac:dyDescent="0.4">
      <c r="A701" s="222">
        <v>57</v>
      </c>
      <c r="B701" s="222" t="s">
        <v>1619</v>
      </c>
      <c r="C701" s="223" t="s">
        <v>191</v>
      </c>
      <c r="D701" s="223">
        <v>42190</v>
      </c>
      <c r="E701" s="223" t="s">
        <v>1627</v>
      </c>
      <c r="F701" s="231">
        <f>IFERROR(VLOOKUP(D701,'Vta RdV'!$A$3:$B$2000,2,0),0)</f>
        <v>56.9</v>
      </c>
      <c r="G701" s="231">
        <f>VLOOKUP(D701,Objetivos!$G$5:$H$3000,2,0)</f>
        <v>1595.3884294736845</v>
      </c>
      <c r="H701" s="234">
        <f t="shared" si="12"/>
        <v>3.5665295641370047E-2</v>
      </c>
      <c r="I701" s="231">
        <f>IF(H701="",0,RANK($H701,H700:H701,0))</f>
        <v>1</v>
      </c>
    </row>
    <row r="702" spans="1:9" ht="16.8" x14ac:dyDescent="0.35">
      <c r="A702" s="224">
        <v>57</v>
      </c>
      <c r="B702" s="224" t="s">
        <v>1619</v>
      </c>
      <c r="C702" s="225" t="s">
        <v>191</v>
      </c>
      <c r="D702" s="225">
        <v>53818</v>
      </c>
      <c r="E702" s="225" t="s">
        <v>1628</v>
      </c>
      <c r="F702" s="53">
        <f>IFERROR(VLOOKUP(D702,'Vta RdV'!$A$3:$B$2000,2,0),0)</f>
        <v>0</v>
      </c>
      <c r="G702" s="53">
        <f>VLOOKUP(D702,Objetivos!$G$5:$H$3000,2,0)</f>
        <v>1580.1691111111113</v>
      </c>
      <c r="H702" s="61">
        <f t="shared" si="12"/>
        <v>0</v>
      </c>
      <c r="I702" s="53">
        <f>IF(H702="",0,RANK($H702,H702:H704,0))</f>
        <v>1</v>
      </c>
    </row>
    <row r="703" spans="1:9" ht="16.8" x14ac:dyDescent="0.35">
      <c r="A703" s="216">
        <v>57</v>
      </c>
      <c r="B703" s="216" t="s">
        <v>1619</v>
      </c>
      <c r="C703" s="217" t="s">
        <v>191</v>
      </c>
      <c r="D703" s="217">
        <v>660</v>
      </c>
      <c r="E703" s="217" t="s">
        <v>1629</v>
      </c>
      <c r="F703" s="66">
        <f>IFERROR(VLOOKUP(D703,'Vta RdV'!$A$3:$B$2000,2,0),0)</f>
        <v>0</v>
      </c>
      <c r="G703" s="66">
        <f>VLOOKUP(D703,Objetivos!$G$5:$H$3000,2,0)</f>
        <v>1458.5483368421055</v>
      </c>
      <c r="H703" s="67">
        <f t="shared" si="12"/>
        <v>0</v>
      </c>
      <c r="I703" s="66">
        <f>IF(H703="",0,RANK($H703,H702:H704,0))</f>
        <v>1</v>
      </c>
    </row>
    <row r="704" spans="1:9" ht="17.399999999999999" thickBot="1" x14ac:dyDescent="0.4">
      <c r="A704" s="218">
        <v>57</v>
      </c>
      <c r="B704" s="218" t="s">
        <v>1619</v>
      </c>
      <c r="C704" s="219" t="s">
        <v>191</v>
      </c>
      <c r="D704" s="219">
        <v>53088</v>
      </c>
      <c r="E704" s="219" t="s">
        <v>1630</v>
      </c>
      <c r="F704" s="55">
        <f>IFERROR(VLOOKUP(D704,'Vta RdV'!$A$3:$B$2000,2,0),0)</f>
        <v>0</v>
      </c>
      <c r="G704" s="55">
        <f>VLOOKUP(D704,Objetivos!$G$5:$H$3000,2,0)</f>
        <v>1531.1634666666669</v>
      </c>
      <c r="H704" s="56">
        <f t="shared" si="12"/>
        <v>0</v>
      </c>
      <c r="I704" s="55">
        <f>IF(H704="",0,RANK($H704,H702:H704,0))</f>
        <v>1</v>
      </c>
    </row>
    <row r="705" spans="1:9" ht="16.8" x14ac:dyDescent="0.35">
      <c r="A705" s="220">
        <v>57</v>
      </c>
      <c r="B705" s="220" t="s">
        <v>1631</v>
      </c>
      <c r="C705" s="221" t="s">
        <v>411</v>
      </c>
      <c r="D705" s="221">
        <v>698</v>
      </c>
      <c r="E705" s="221" t="s">
        <v>1632</v>
      </c>
      <c r="F705" s="230">
        <f>IFERROR(VLOOKUP(D705,'Vta RdV'!$A$3:$B$2000,2,0),0)</f>
        <v>0</v>
      </c>
      <c r="G705" s="230">
        <f>VLOOKUP(D705,Objetivos!$G$5:$H$3000,2,0)</f>
        <v>2908.9251789473687</v>
      </c>
      <c r="H705" s="233">
        <f t="shared" si="12"/>
        <v>0</v>
      </c>
      <c r="I705" s="230">
        <f>IF(H705="",0,RANK($H705,H705:H706,0))</f>
        <v>1</v>
      </c>
    </row>
    <row r="706" spans="1:9" ht="17.399999999999999" thickBot="1" x14ac:dyDescent="0.4">
      <c r="A706" s="222">
        <v>57</v>
      </c>
      <c r="B706" s="222" t="s">
        <v>1631</v>
      </c>
      <c r="C706" s="223" t="s">
        <v>411</v>
      </c>
      <c r="D706" s="223">
        <v>58716</v>
      </c>
      <c r="E706" s="223" t="s">
        <v>1633</v>
      </c>
      <c r="F706" s="231">
        <f>IFERROR(VLOOKUP(D706,'Vta RdV'!$A$3:$B$2000,2,0),0)</f>
        <v>0</v>
      </c>
      <c r="G706" s="231">
        <f>VLOOKUP(D706,Objetivos!$G$5:$H$3000,2,0)</f>
        <v>1997.0894315789476</v>
      </c>
      <c r="H706" s="234">
        <f t="shared" si="12"/>
        <v>0</v>
      </c>
      <c r="I706" s="231">
        <f>IF(H706="",0,RANK($H706,H705:H706,0))</f>
        <v>1</v>
      </c>
    </row>
    <row r="707" spans="1:9" ht="16.8" x14ac:dyDescent="0.35">
      <c r="A707" s="216">
        <v>57</v>
      </c>
      <c r="B707" s="216" t="s">
        <v>1631</v>
      </c>
      <c r="C707" s="217" t="s">
        <v>411</v>
      </c>
      <c r="D707" s="217">
        <v>1622</v>
      </c>
      <c r="E707" s="217" t="s">
        <v>1634</v>
      </c>
      <c r="F707" s="66">
        <f>IFERROR(VLOOKUP(D707,'Vta RdV'!$A$3:$B$2000,2,0),0)</f>
        <v>333.94</v>
      </c>
      <c r="G707" s="66">
        <f>VLOOKUP(D707,Objetivos!$G$5:$H$3000,2,0)</f>
        <v>1770.8975410526318</v>
      </c>
      <c r="H707" s="67">
        <f t="shared" si="12"/>
        <v>0.18857104505408265</v>
      </c>
      <c r="I707" s="66">
        <f>IF(H707="",0,RANK($H707,H707:H708,0))</f>
        <v>1</v>
      </c>
    </row>
    <row r="708" spans="1:9" ht="17.399999999999999" thickBot="1" x14ac:dyDescent="0.4">
      <c r="A708" s="218">
        <v>57</v>
      </c>
      <c r="B708" s="218" t="s">
        <v>1631</v>
      </c>
      <c r="C708" s="219" t="s">
        <v>411</v>
      </c>
      <c r="D708" s="219">
        <v>52417</v>
      </c>
      <c r="E708" s="219" t="s">
        <v>1635</v>
      </c>
      <c r="F708" s="55">
        <f>IFERROR(VLOOKUP(D708,'Vta RdV'!$A$3:$B$2000,2,0),0)</f>
        <v>0</v>
      </c>
      <c r="G708" s="55">
        <f>VLOOKUP(D708,Objetivos!$G$5:$H$3000,2,0)</f>
        <v>1695.879107368421</v>
      </c>
      <c r="H708" s="56">
        <f t="shared" si="12"/>
        <v>0</v>
      </c>
      <c r="I708" s="55">
        <f>IF(H708="",0,RANK($H708,H707:H708,0))</f>
        <v>2</v>
      </c>
    </row>
    <row r="709" spans="1:9" ht="16.8" x14ac:dyDescent="0.35">
      <c r="A709" s="220">
        <v>57</v>
      </c>
      <c r="B709" s="220" t="s">
        <v>1631</v>
      </c>
      <c r="C709" s="221" t="s">
        <v>411</v>
      </c>
      <c r="D709" s="221">
        <v>30267</v>
      </c>
      <c r="E709" s="221" t="s">
        <v>1636</v>
      </c>
      <c r="F709" s="230">
        <f>IFERROR(VLOOKUP(D709,'Vta RdV'!$A$3:$B$2000,2,0),0)</f>
        <v>0</v>
      </c>
      <c r="G709" s="230">
        <f>VLOOKUP(D709,Objetivos!$G$5:$H$3000,2,0)</f>
        <v>1681.4662652631578</v>
      </c>
      <c r="H709" s="233">
        <f t="shared" si="12"/>
        <v>0</v>
      </c>
      <c r="I709" s="230">
        <f>IF(H709="",0,RANK($H709,H709:H710,0))</f>
        <v>2</v>
      </c>
    </row>
    <row r="710" spans="1:9" ht="17.399999999999999" thickBot="1" x14ac:dyDescent="0.4">
      <c r="A710" s="222">
        <v>57</v>
      </c>
      <c r="B710" s="222" t="s">
        <v>1631</v>
      </c>
      <c r="C710" s="223" t="s">
        <v>411</v>
      </c>
      <c r="D710" s="223">
        <v>42326</v>
      </c>
      <c r="E710" s="223" t="s">
        <v>1637</v>
      </c>
      <c r="F710" s="231">
        <f>IFERROR(VLOOKUP(D710,'Vta RdV'!$A$3:$B$2000,2,0),0)</f>
        <v>647.40000000000009</v>
      </c>
      <c r="G710" s="231">
        <f>VLOOKUP(D710,Objetivos!$G$5:$H$3000,2,0)</f>
        <v>1610.7784842105266</v>
      </c>
      <c r="H710" s="234">
        <f t="shared" ref="H710:H773" si="13">+F710/G710</f>
        <v>0.40191746186459848</v>
      </c>
      <c r="I710" s="231">
        <f>IF(H710="",0,RANK($H710,H709:H710,0))</f>
        <v>1</v>
      </c>
    </row>
    <row r="711" spans="1:9" ht="16.8" x14ac:dyDescent="0.35">
      <c r="A711" s="216">
        <v>57</v>
      </c>
      <c r="B711" s="216" t="s">
        <v>1631</v>
      </c>
      <c r="C711" s="217" t="s">
        <v>411</v>
      </c>
      <c r="D711" s="217">
        <v>52078</v>
      </c>
      <c r="E711" s="217" t="s">
        <v>1638</v>
      </c>
      <c r="F711" s="66">
        <f>IFERROR(VLOOKUP(D711,'Vta RdV'!$A$3:$B$2000,2,0),0)</f>
        <v>0</v>
      </c>
      <c r="G711" s="66">
        <f>VLOOKUP(D711,Objetivos!$G$5:$H$3000,2,0)</f>
        <v>1511.6333642105265</v>
      </c>
      <c r="H711" s="67">
        <f t="shared" si="13"/>
        <v>0</v>
      </c>
      <c r="I711" s="66">
        <f>IF(H711="",0,RANK($H711,H711:H712,0))</f>
        <v>1</v>
      </c>
    </row>
    <row r="712" spans="1:9" ht="17.399999999999999" thickBot="1" x14ac:dyDescent="0.4">
      <c r="A712" s="218">
        <v>57</v>
      </c>
      <c r="B712" s="218" t="s">
        <v>1631</v>
      </c>
      <c r="C712" s="219" t="s">
        <v>411</v>
      </c>
      <c r="D712" s="219">
        <v>53658</v>
      </c>
      <c r="E712" s="219" t="s">
        <v>1639</v>
      </c>
      <c r="F712" s="55">
        <f>IFERROR(VLOOKUP(D712,'Vta RdV'!$A$3:$B$2000,2,0),0)</f>
        <v>0</v>
      </c>
      <c r="G712" s="55">
        <f>VLOOKUP(D712,Objetivos!$G$5:$H$3000,2,0)</f>
        <v>1467.2659705263159</v>
      </c>
      <c r="H712" s="56">
        <f t="shared" si="13"/>
        <v>0</v>
      </c>
      <c r="I712" s="55">
        <f>IF(H712="",0,RANK($H712,H711:H712,0))</f>
        <v>1</v>
      </c>
    </row>
    <row r="713" spans="1:9" ht="16.8" x14ac:dyDescent="0.35">
      <c r="A713" s="220">
        <v>57</v>
      </c>
      <c r="B713" s="220" t="s">
        <v>1631</v>
      </c>
      <c r="C713" s="221" t="s">
        <v>411</v>
      </c>
      <c r="D713" s="221">
        <v>53540</v>
      </c>
      <c r="E713" s="221" t="s">
        <v>1640</v>
      </c>
      <c r="F713" s="230">
        <f>IFERROR(VLOOKUP(D713,'Vta RdV'!$A$3:$B$2000,2,0),0)</f>
        <v>0</v>
      </c>
      <c r="G713" s="230">
        <f>VLOOKUP(D713,Objetivos!$G$5:$H$3000,2,0)</f>
        <v>1272.1801178947369</v>
      </c>
      <c r="H713" s="233">
        <f t="shared" si="13"/>
        <v>0</v>
      </c>
      <c r="I713" s="230">
        <f>IF(H713="",0,RANK($H713,H713:H714,0))</f>
        <v>1</v>
      </c>
    </row>
    <row r="714" spans="1:9" ht="17.399999999999999" thickBot="1" x14ac:dyDescent="0.4">
      <c r="A714" s="222">
        <v>57</v>
      </c>
      <c r="B714" s="222" t="s">
        <v>1631</v>
      </c>
      <c r="C714" s="223" t="s">
        <v>411</v>
      </c>
      <c r="D714" s="223">
        <v>53468</v>
      </c>
      <c r="E714" s="223" t="s">
        <v>1641</v>
      </c>
      <c r="F714" s="231">
        <f>IFERROR(VLOOKUP(D714,'Vta RdV'!$A$3:$B$2000,2,0),0)</f>
        <v>0</v>
      </c>
      <c r="G714" s="231">
        <f>VLOOKUP(D714,Objetivos!$G$5:$H$3000,2,0)</f>
        <v>1217.7589389473685</v>
      </c>
      <c r="H714" s="234">
        <f t="shared" si="13"/>
        <v>0</v>
      </c>
      <c r="I714" s="231">
        <f>IF(H714="",0,RANK($H714,H713:H714,0))</f>
        <v>1</v>
      </c>
    </row>
    <row r="715" spans="1:9" ht="16.8" x14ac:dyDescent="0.35">
      <c r="A715" s="216">
        <v>57</v>
      </c>
      <c r="B715" s="216" t="s">
        <v>1631</v>
      </c>
      <c r="C715" s="217" t="s">
        <v>411</v>
      </c>
      <c r="D715" s="217">
        <v>53577</v>
      </c>
      <c r="E715" s="217" t="s">
        <v>1642</v>
      </c>
      <c r="F715" s="66">
        <f>IFERROR(VLOOKUP(D715,'Vta RdV'!$A$3:$B$2000,2,0),0)</f>
        <v>0</v>
      </c>
      <c r="G715" s="66">
        <f>VLOOKUP(D715,Objetivos!$G$5:$H$3000,2,0)</f>
        <v>1205.9598736842106</v>
      </c>
      <c r="H715" s="67">
        <f t="shared" si="13"/>
        <v>0</v>
      </c>
      <c r="I715" s="66">
        <f>IF(H715="",0,RANK($H715,H715:H716,0))</f>
        <v>1</v>
      </c>
    </row>
    <row r="716" spans="1:9" ht="17.399999999999999" thickBot="1" x14ac:dyDescent="0.4">
      <c r="A716" s="218">
        <v>57</v>
      </c>
      <c r="B716" s="218" t="s">
        <v>1631</v>
      </c>
      <c r="C716" s="219" t="s">
        <v>411</v>
      </c>
      <c r="D716" s="219">
        <v>54070</v>
      </c>
      <c r="E716" s="219" t="s">
        <v>1643</v>
      </c>
      <c r="F716" s="55">
        <f>IFERROR(VLOOKUP(D716,'Vta RdV'!$A$3:$B$2000,2,0),0)</f>
        <v>0</v>
      </c>
      <c r="G716" s="55">
        <f>VLOOKUP(D716,Objetivos!$G$5:$H$3000,2,0)</f>
        <v>880.80069052631598</v>
      </c>
      <c r="H716" s="56">
        <f t="shared" si="13"/>
        <v>0</v>
      </c>
      <c r="I716" s="55">
        <f>IF(H716="",0,RANK($H716,H715:H716,0))</f>
        <v>1</v>
      </c>
    </row>
    <row r="717" spans="1:9" ht="16.8" x14ac:dyDescent="0.35">
      <c r="A717" s="220">
        <v>57</v>
      </c>
      <c r="B717" s="220" t="s">
        <v>1644</v>
      </c>
      <c r="C717" s="221" t="s">
        <v>404</v>
      </c>
      <c r="D717" s="221">
        <v>50055</v>
      </c>
      <c r="E717" s="221" t="s">
        <v>1645</v>
      </c>
      <c r="F717" s="230">
        <f>IFERROR(VLOOKUP(D717,'Vta RdV'!$A$3:$B$2000,2,0),0)</f>
        <v>1229.3600000000001</v>
      </c>
      <c r="G717" s="230">
        <f>VLOOKUP(D717,Objetivos!$G$5:$H$3000,2,0)</f>
        <v>6798.8412884210529</v>
      </c>
      <c r="H717" s="233">
        <f t="shared" si="13"/>
        <v>0.18081904663573986</v>
      </c>
      <c r="I717" s="230">
        <f>IF(H717="",0,RANK($H717,H717:H718,0))</f>
        <v>1</v>
      </c>
    </row>
    <row r="718" spans="1:9" ht="17.399999999999999" thickBot="1" x14ac:dyDescent="0.4">
      <c r="A718" s="222">
        <v>57</v>
      </c>
      <c r="B718" s="222" t="s">
        <v>1644</v>
      </c>
      <c r="C718" s="223" t="s">
        <v>404</v>
      </c>
      <c r="D718" s="223">
        <v>5177</v>
      </c>
      <c r="E718" s="223" t="s">
        <v>1646</v>
      </c>
      <c r="F718" s="231">
        <f>IFERROR(VLOOKUP(D718,'Vta RdV'!$A$3:$B$2000,2,0),0)</f>
        <v>0</v>
      </c>
      <c r="G718" s="231">
        <f>VLOOKUP(D718,Objetivos!$G$5:$H$3000,2,0)</f>
        <v>3623.2726133333331</v>
      </c>
      <c r="H718" s="234">
        <f t="shared" si="13"/>
        <v>0</v>
      </c>
      <c r="I718" s="231">
        <f>IF(H718="",0,RANK($H718,H717:H718,0))</f>
        <v>2</v>
      </c>
    </row>
    <row r="719" spans="1:9" ht="16.8" x14ac:dyDescent="0.35">
      <c r="A719" s="216">
        <v>57</v>
      </c>
      <c r="B719" s="216" t="s">
        <v>1644</v>
      </c>
      <c r="C719" s="217" t="s">
        <v>404</v>
      </c>
      <c r="D719" s="217">
        <v>5549</v>
      </c>
      <c r="E719" s="217" t="s">
        <v>1647</v>
      </c>
      <c r="F719" s="66">
        <f>IFERROR(VLOOKUP(D719,'Vta RdV'!$A$3:$B$2000,2,0),0)</f>
        <v>273.58</v>
      </c>
      <c r="G719" s="66">
        <f>VLOOKUP(D719,Objetivos!$G$5:$H$3000,2,0)</f>
        <v>3064.3932622222223</v>
      </c>
      <c r="H719" s="67">
        <f t="shared" si="13"/>
        <v>8.9277053103036297E-2</v>
      </c>
      <c r="I719" s="66">
        <f>IF(H719="",0,RANK($H719,H719:H720,0))</f>
        <v>1</v>
      </c>
    </row>
    <row r="720" spans="1:9" ht="17.399999999999999" thickBot="1" x14ac:dyDescent="0.4">
      <c r="A720" s="218">
        <v>57</v>
      </c>
      <c r="B720" s="218" t="s">
        <v>1644</v>
      </c>
      <c r="C720" s="219" t="s">
        <v>404</v>
      </c>
      <c r="D720" s="219">
        <v>5111</v>
      </c>
      <c r="E720" s="219" t="s">
        <v>1648</v>
      </c>
      <c r="F720" s="55">
        <f>IFERROR(VLOOKUP(D720,'Vta RdV'!$A$3:$B$2000,2,0),0)</f>
        <v>0</v>
      </c>
      <c r="G720" s="55">
        <f>VLOOKUP(D720,Objetivos!$G$5:$H$3000,2,0)</f>
        <v>2888.6080589473686</v>
      </c>
      <c r="H720" s="56">
        <f t="shared" si="13"/>
        <v>0</v>
      </c>
      <c r="I720" s="55">
        <f>IF(H720="",0,RANK($H720,H719:H720,0))</f>
        <v>2</v>
      </c>
    </row>
    <row r="721" spans="1:9" ht="16.8" x14ac:dyDescent="0.35">
      <c r="A721" s="220">
        <v>57</v>
      </c>
      <c r="B721" s="220" t="s">
        <v>1644</v>
      </c>
      <c r="C721" s="221" t="s">
        <v>404</v>
      </c>
      <c r="D721" s="221">
        <v>7088</v>
      </c>
      <c r="E721" s="221" t="s">
        <v>1649</v>
      </c>
      <c r="F721" s="230">
        <f>IFERROR(VLOOKUP(D721,'Vta RdV'!$A$3:$B$2000,2,0),0)</f>
        <v>0</v>
      </c>
      <c r="G721" s="230">
        <f>VLOOKUP(D721,Objetivos!$G$5:$H$3000,2,0)</f>
        <v>2878.7475621052636</v>
      </c>
      <c r="H721" s="233">
        <f t="shared" si="13"/>
        <v>0</v>
      </c>
      <c r="I721" s="230">
        <f>IF(H721="",0,RANK($H721,H721:H722,0))</f>
        <v>1</v>
      </c>
    </row>
    <row r="722" spans="1:9" ht="17.399999999999999" thickBot="1" x14ac:dyDescent="0.4">
      <c r="A722" s="222">
        <v>57</v>
      </c>
      <c r="B722" s="222" t="s">
        <v>1644</v>
      </c>
      <c r="C722" s="223" t="s">
        <v>404</v>
      </c>
      <c r="D722" s="223">
        <v>436</v>
      </c>
      <c r="E722" s="223" t="s">
        <v>1650</v>
      </c>
      <c r="F722" s="231">
        <f>IFERROR(VLOOKUP(D722,'Vta RdV'!$A$3:$B$2000,2,0),0)</f>
        <v>0</v>
      </c>
      <c r="G722" s="231">
        <f>VLOOKUP(D722,Objetivos!$G$5:$H$3000,2,0)</f>
        <v>1875.022947368421</v>
      </c>
      <c r="H722" s="234">
        <f t="shared" si="13"/>
        <v>0</v>
      </c>
      <c r="I722" s="231">
        <f>IF(H722="",0,RANK($H722,H721:H722,0))</f>
        <v>1</v>
      </c>
    </row>
    <row r="723" spans="1:9" ht="16.8" x14ac:dyDescent="0.35">
      <c r="A723" s="216">
        <v>57</v>
      </c>
      <c r="B723" s="216" t="s">
        <v>1644</v>
      </c>
      <c r="C723" s="217" t="s">
        <v>404</v>
      </c>
      <c r="D723" s="217">
        <v>58902</v>
      </c>
      <c r="E723" s="217" t="s">
        <v>1651</v>
      </c>
      <c r="F723" s="66">
        <f>IFERROR(VLOOKUP(D723,'Vta RdV'!$A$3:$B$2000,2,0),0)</f>
        <v>420.18</v>
      </c>
      <c r="G723" s="66">
        <f>VLOOKUP(D723,Objetivos!$G$5:$H$3000,2,0)</f>
        <v>1867.2267452631579</v>
      </c>
      <c r="H723" s="67">
        <f t="shared" si="13"/>
        <v>0.22502891042340006</v>
      </c>
      <c r="I723" s="66">
        <f>IF(H723="",0,RANK($H723,H723:H724,0))</f>
        <v>1</v>
      </c>
    </row>
    <row r="724" spans="1:9" ht="17.399999999999999" thickBot="1" x14ac:dyDescent="0.4">
      <c r="A724" s="218">
        <v>57</v>
      </c>
      <c r="B724" s="218" t="s">
        <v>1644</v>
      </c>
      <c r="C724" s="219" t="s">
        <v>404</v>
      </c>
      <c r="D724" s="219">
        <v>53389</v>
      </c>
      <c r="E724" s="219" t="s">
        <v>1652</v>
      </c>
      <c r="F724" s="55">
        <f>IFERROR(VLOOKUP(D724,'Vta RdV'!$A$3:$B$2000,2,0),0)</f>
        <v>0</v>
      </c>
      <c r="G724" s="55">
        <f>VLOOKUP(D724,Objetivos!$G$5:$H$3000,2,0)</f>
        <v>1118.0958311111112</v>
      </c>
      <c r="H724" s="56">
        <f t="shared" si="13"/>
        <v>0</v>
      </c>
      <c r="I724" s="55">
        <f>IF(H724="",0,RANK($H724,H723:H724,0))</f>
        <v>2</v>
      </c>
    </row>
    <row r="725" spans="1:9" ht="16.8" x14ac:dyDescent="0.35">
      <c r="A725" s="220">
        <v>57</v>
      </c>
      <c r="B725" s="220" t="s">
        <v>1644</v>
      </c>
      <c r="C725" s="221" t="s">
        <v>404</v>
      </c>
      <c r="D725" s="221">
        <v>53804</v>
      </c>
      <c r="E725" s="221" t="s">
        <v>1653</v>
      </c>
      <c r="F725" s="230">
        <f>IFERROR(VLOOKUP(D725,'Vta RdV'!$A$3:$B$2000,2,0),0)</f>
        <v>0</v>
      </c>
      <c r="G725" s="230">
        <f>VLOOKUP(D725,Objetivos!$G$5:$H$3000,2,0)</f>
        <v>794.02451368421055</v>
      </c>
      <c r="H725" s="233">
        <f t="shared" si="13"/>
        <v>0</v>
      </c>
      <c r="I725" s="230">
        <f>IF(H725="",0,RANK($H725,H725:H726,0))</f>
        <v>1</v>
      </c>
    </row>
    <row r="726" spans="1:9" ht="17.399999999999999" thickBot="1" x14ac:dyDescent="0.4">
      <c r="A726" s="222">
        <v>57</v>
      </c>
      <c r="B726" s="222" t="s">
        <v>1644</v>
      </c>
      <c r="C726" s="223" t="s">
        <v>404</v>
      </c>
      <c r="D726" s="223">
        <v>53659</v>
      </c>
      <c r="E726" s="223" t="s">
        <v>1654</v>
      </c>
      <c r="F726" s="231">
        <f>IFERROR(VLOOKUP(D726,'Vta RdV'!$A$3:$B$2000,2,0),0)</f>
        <v>0</v>
      </c>
      <c r="G726" s="231">
        <f>VLOOKUP(D726,Objetivos!$G$5:$H$3000,2,0)</f>
        <v>635.3921852631579</v>
      </c>
      <c r="H726" s="234">
        <f t="shared" si="13"/>
        <v>0</v>
      </c>
      <c r="I726" s="231">
        <f>IF(H726="",0,RANK($H726,H725:H726,0))</f>
        <v>1</v>
      </c>
    </row>
    <row r="727" spans="1:9" ht="16.8" x14ac:dyDescent="0.35">
      <c r="A727" s="216">
        <v>57</v>
      </c>
      <c r="B727" s="216" t="s">
        <v>1655</v>
      </c>
      <c r="C727" s="217" t="s">
        <v>771</v>
      </c>
      <c r="D727" s="217">
        <v>7925</v>
      </c>
      <c r="E727" s="217" t="s">
        <v>1656</v>
      </c>
      <c r="F727" s="66">
        <f>IFERROR(VLOOKUP(D727,'Vta RdV'!$A$3:$B$2000,2,0),0)</f>
        <v>120.26</v>
      </c>
      <c r="G727" s="66">
        <f>VLOOKUP(D727,Objetivos!$G$5:$H$3000,2,0)</f>
        <v>2537.5444210526316</v>
      </c>
      <c r="H727" s="67">
        <f t="shared" si="13"/>
        <v>4.7392273807019068E-2</v>
      </c>
      <c r="I727" s="66">
        <f>IF(H727="",0,RANK($H727,H727:H728,0))</f>
        <v>1</v>
      </c>
    </row>
    <row r="728" spans="1:9" ht="17.399999999999999" thickBot="1" x14ac:dyDescent="0.4">
      <c r="A728" s="218">
        <v>57</v>
      </c>
      <c r="B728" s="218" t="s">
        <v>1655</v>
      </c>
      <c r="C728" s="219" t="s">
        <v>771</v>
      </c>
      <c r="D728" s="219">
        <v>2629</v>
      </c>
      <c r="E728" s="219" t="s">
        <v>1657</v>
      </c>
      <c r="F728" s="55">
        <f>IFERROR(VLOOKUP(D728,'Vta RdV'!$A$3:$B$2000,2,0),0)</f>
        <v>0</v>
      </c>
      <c r="G728" s="55">
        <f>VLOOKUP(D728,Objetivos!$G$5:$H$3000,2,0)</f>
        <v>2292.5521936842106</v>
      </c>
      <c r="H728" s="56">
        <f t="shared" si="13"/>
        <v>0</v>
      </c>
      <c r="I728" s="55">
        <f>IF(H728="",0,RANK($H728,H727:H728,0))</f>
        <v>2</v>
      </c>
    </row>
    <row r="729" spans="1:9" ht="16.8" x14ac:dyDescent="0.35">
      <c r="A729" s="220">
        <v>57</v>
      </c>
      <c r="B729" s="220" t="s">
        <v>1655</v>
      </c>
      <c r="C729" s="221" t="s">
        <v>771</v>
      </c>
      <c r="D729" s="221">
        <v>1586</v>
      </c>
      <c r="E729" s="221" t="s">
        <v>1658</v>
      </c>
      <c r="F729" s="230">
        <f>IFERROR(VLOOKUP(D729,'Vta RdV'!$A$3:$B$2000,2,0),0)</f>
        <v>0</v>
      </c>
      <c r="G729" s="230">
        <f>VLOOKUP(D729,Objetivos!$G$5:$H$3000,2,0)</f>
        <v>2292.9075452631582</v>
      </c>
      <c r="H729" s="233">
        <f t="shared" si="13"/>
        <v>0</v>
      </c>
      <c r="I729" s="230">
        <f>IF(H729="",0,RANK($H729,H729:H730,0))</f>
        <v>2</v>
      </c>
    </row>
    <row r="730" spans="1:9" ht="17.399999999999999" thickBot="1" x14ac:dyDescent="0.4">
      <c r="A730" s="222">
        <v>57</v>
      </c>
      <c r="B730" s="222" t="s">
        <v>1655</v>
      </c>
      <c r="C730" s="223" t="s">
        <v>771</v>
      </c>
      <c r="D730" s="223">
        <v>6375</v>
      </c>
      <c r="E730" s="223" t="s">
        <v>1659</v>
      </c>
      <c r="F730" s="231">
        <f>IFERROR(VLOOKUP(D730,'Vta RdV'!$A$3:$B$2000,2,0),0)</f>
        <v>114.9</v>
      </c>
      <c r="G730" s="231">
        <f>VLOOKUP(D730,Objetivos!$G$5:$H$3000,2,0)</f>
        <v>2251.365305263158</v>
      </c>
      <c r="H730" s="234">
        <f t="shared" si="13"/>
        <v>5.1035698085686525E-2</v>
      </c>
      <c r="I730" s="231">
        <f>IF(H730="",0,RANK($H730,H729:H730,0))</f>
        <v>1</v>
      </c>
    </row>
    <row r="731" spans="1:9" ht="16.8" x14ac:dyDescent="0.35">
      <c r="A731" s="216">
        <v>57</v>
      </c>
      <c r="B731" s="216" t="s">
        <v>1655</v>
      </c>
      <c r="C731" s="217" t="s">
        <v>771</v>
      </c>
      <c r="D731" s="217">
        <v>7482</v>
      </c>
      <c r="E731" s="217" t="s">
        <v>1660</v>
      </c>
      <c r="F731" s="66">
        <f>IFERROR(VLOOKUP(D731,'Vta RdV'!$A$3:$B$2000,2,0),0)</f>
        <v>428.15999999999997</v>
      </c>
      <c r="G731" s="66">
        <f>VLOOKUP(D731,Objetivos!$G$5:$H$3000,2,0)</f>
        <v>2123.9512926315792</v>
      </c>
      <c r="H731" s="67">
        <f t="shared" si="13"/>
        <v>0.20158654366763232</v>
      </c>
      <c r="I731" s="66">
        <f>IF(H731="",0,RANK($H731,H731:H732,0))</f>
        <v>1</v>
      </c>
    </row>
    <row r="732" spans="1:9" ht="17.399999999999999" thickBot="1" x14ac:dyDescent="0.4">
      <c r="A732" s="218">
        <v>57</v>
      </c>
      <c r="B732" s="218" t="s">
        <v>1655</v>
      </c>
      <c r="C732" s="219" t="s">
        <v>771</v>
      </c>
      <c r="D732" s="219">
        <v>528</v>
      </c>
      <c r="E732" s="219" t="s">
        <v>1661</v>
      </c>
      <c r="F732" s="55">
        <f>IFERROR(VLOOKUP(D732,'Vta RdV'!$A$3:$B$2000,2,0),0)</f>
        <v>143.16</v>
      </c>
      <c r="G732" s="55">
        <f>VLOOKUP(D732,Objetivos!$G$5:$H$3000,2,0)</f>
        <v>2040.466837894737</v>
      </c>
      <c r="H732" s="56">
        <f t="shared" si="13"/>
        <v>7.0160414931176307E-2</v>
      </c>
      <c r="I732" s="55">
        <f>IF(H732="",0,RANK($H732,H731:H732,0))</f>
        <v>2</v>
      </c>
    </row>
    <row r="733" spans="1:9" ht="16.8" x14ac:dyDescent="0.35">
      <c r="A733" s="220">
        <v>57</v>
      </c>
      <c r="B733" s="220" t="s">
        <v>1655</v>
      </c>
      <c r="C733" s="221" t="s">
        <v>771</v>
      </c>
      <c r="D733" s="221">
        <v>12010</v>
      </c>
      <c r="E733" s="221" t="s">
        <v>1662</v>
      </c>
      <c r="F733" s="230">
        <f>IFERROR(VLOOKUP(D733,'Vta RdV'!$A$3:$B$2000,2,0),0)</f>
        <v>0</v>
      </c>
      <c r="G733" s="230">
        <f>VLOOKUP(D733,Objetivos!$G$5:$H$3000,2,0)</f>
        <v>1873.8324715789477</v>
      </c>
      <c r="H733" s="233">
        <f t="shared" si="13"/>
        <v>0</v>
      </c>
      <c r="I733" s="230">
        <f>IF(H733="",0,RANK($H733,H733:H734,0))</f>
        <v>2</v>
      </c>
    </row>
    <row r="734" spans="1:9" ht="17.399999999999999" thickBot="1" x14ac:dyDescent="0.4">
      <c r="A734" s="222">
        <v>57</v>
      </c>
      <c r="B734" s="222" t="s">
        <v>1655</v>
      </c>
      <c r="C734" s="223" t="s">
        <v>771</v>
      </c>
      <c r="D734" s="223">
        <v>52197</v>
      </c>
      <c r="E734" s="223" t="s">
        <v>1663</v>
      </c>
      <c r="F734" s="231">
        <f>IFERROR(VLOOKUP(D734,'Vta RdV'!$A$3:$B$2000,2,0),0)</f>
        <v>316.44</v>
      </c>
      <c r="G734" s="231">
        <f>VLOOKUP(D734,Objetivos!$G$5:$H$3000,2,0)</f>
        <v>1756.0705333333333</v>
      </c>
      <c r="H734" s="234">
        <f t="shared" si="13"/>
        <v>0.1801977733772121</v>
      </c>
      <c r="I734" s="231">
        <f>IF(H734="",0,RANK($H734,H733:H734,0))</f>
        <v>1</v>
      </c>
    </row>
    <row r="735" spans="1:9" ht="16.8" x14ac:dyDescent="0.35">
      <c r="A735" s="216">
        <v>57</v>
      </c>
      <c r="B735" s="216" t="s">
        <v>1655</v>
      </c>
      <c r="C735" s="217" t="s">
        <v>771</v>
      </c>
      <c r="D735" s="217">
        <v>52456</v>
      </c>
      <c r="E735" s="217" t="s">
        <v>1664</v>
      </c>
      <c r="F735" s="66">
        <f>IFERROR(VLOOKUP(D735,'Vta RdV'!$A$3:$B$2000,2,0),0)</f>
        <v>234.13</v>
      </c>
      <c r="G735" s="66">
        <f>VLOOKUP(D735,Objetivos!$G$5:$H$3000,2,0)</f>
        <v>1687.2664000000002</v>
      </c>
      <c r="H735" s="67">
        <f t="shared" si="13"/>
        <v>0.13876291260230156</v>
      </c>
      <c r="I735" s="66">
        <f>IF(H735="",0,RANK($H735,H735:H736,0))</f>
        <v>1</v>
      </c>
    </row>
    <row r="736" spans="1:9" ht="17.399999999999999" thickBot="1" x14ac:dyDescent="0.4">
      <c r="A736" s="218">
        <v>57</v>
      </c>
      <c r="B736" s="218" t="s">
        <v>1655</v>
      </c>
      <c r="C736" s="219" t="s">
        <v>771</v>
      </c>
      <c r="D736" s="219">
        <v>39010</v>
      </c>
      <c r="E736" s="219" t="s">
        <v>1665</v>
      </c>
      <c r="F736" s="55">
        <f>IFERROR(VLOOKUP(D736,'Vta RdV'!$A$3:$B$2000,2,0),0)</f>
        <v>0</v>
      </c>
      <c r="G736" s="55">
        <f>VLOOKUP(D736,Objetivos!$G$5:$H$3000,2,0)</f>
        <v>1530.9142736842105</v>
      </c>
      <c r="H736" s="56">
        <f t="shared" si="13"/>
        <v>0</v>
      </c>
      <c r="I736" s="55">
        <f>IF(H736="",0,RANK($H736,H735:H736,0))</f>
        <v>2</v>
      </c>
    </row>
    <row r="737" spans="1:9" ht="16.8" x14ac:dyDescent="0.35">
      <c r="A737" s="220">
        <v>57</v>
      </c>
      <c r="B737" s="220" t="s">
        <v>1655</v>
      </c>
      <c r="C737" s="221" t="s">
        <v>771</v>
      </c>
      <c r="D737" s="221">
        <v>53574</v>
      </c>
      <c r="E737" s="221" t="s">
        <v>1666</v>
      </c>
      <c r="F737" s="230">
        <f>IFERROR(VLOOKUP(D737,'Vta RdV'!$A$3:$B$2000,2,0),0)</f>
        <v>82.19</v>
      </c>
      <c r="G737" s="230">
        <f>VLOOKUP(D737,Objetivos!$G$5:$H$3000,2,0)</f>
        <v>1459.3552888888889</v>
      </c>
      <c r="H737" s="233">
        <f t="shared" si="13"/>
        <v>5.6319390230584007E-2</v>
      </c>
      <c r="I737" s="230">
        <f>IF(H737="",0,RANK($H737,H737:H738,0))</f>
        <v>1</v>
      </c>
    </row>
    <row r="738" spans="1:9" ht="17.399999999999999" thickBot="1" x14ac:dyDescent="0.4">
      <c r="A738" s="222">
        <v>57</v>
      </c>
      <c r="B738" s="222" t="s">
        <v>1655</v>
      </c>
      <c r="C738" s="223" t="s">
        <v>771</v>
      </c>
      <c r="D738" s="223">
        <v>52908</v>
      </c>
      <c r="E738" s="223" t="s">
        <v>1667</v>
      </c>
      <c r="F738" s="231">
        <f>IFERROR(VLOOKUP(D738,'Vta RdV'!$A$3:$B$2000,2,0),0)</f>
        <v>0</v>
      </c>
      <c r="G738" s="231">
        <f>VLOOKUP(D738,Objetivos!$G$5:$H$3000,2,0)</f>
        <v>1335.1352622222221</v>
      </c>
      <c r="H738" s="234">
        <f t="shared" si="13"/>
        <v>0</v>
      </c>
      <c r="I738" s="231">
        <f>IF(H738="",0,RANK($H738,H737:H738,0))</f>
        <v>2</v>
      </c>
    </row>
    <row r="739" spans="1:9" ht="16.8" x14ac:dyDescent="0.35">
      <c r="A739" s="216">
        <v>57</v>
      </c>
      <c r="B739" s="216" t="s">
        <v>1655</v>
      </c>
      <c r="C739" s="217" t="s">
        <v>771</v>
      </c>
      <c r="D739" s="217">
        <v>2874</v>
      </c>
      <c r="E739" s="217" t="s">
        <v>1668</v>
      </c>
      <c r="F739" s="66">
        <f>IFERROR(VLOOKUP(D739,'Vta RdV'!$A$3:$B$2000,2,0),0)</f>
        <v>0</v>
      </c>
      <c r="G739" s="66">
        <f>VLOOKUP(D739,Objetivos!$G$5:$H$3000,2,0)</f>
        <v>1077.8434357894737</v>
      </c>
      <c r="H739" s="67">
        <f t="shared" si="13"/>
        <v>0</v>
      </c>
      <c r="I739" s="66">
        <f>IF(H739="",0,RANK($H739,H739:H740,0))</f>
        <v>2</v>
      </c>
    </row>
    <row r="740" spans="1:9" ht="17.399999999999999" thickBot="1" x14ac:dyDescent="0.4">
      <c r="A740" s="218">
        <v>57</v>
      </c>
      <c r="B740" s="218" t="s">
        <v>1655</v>
      </c>
      <c r="C740" s="219" t="s">
        <v>771</v>
      </c>
      <c r="D740" s="219">
        <v>53734</v>
      </c>
      <c r="E740" s="219" t="s">
        <v>1669</v>
      </c>
      <c r="F740" s="55">
        <f>IFERROR(VLOOKUP(D740,'Vta RdV'!$A$3:$B$2000,2,0),0)</f>
        <v>67.5</v>
      </c>
      <c r="G740" s="55">
        <f>VLOOKUP(D740,Objetivos!$G$5:$H$3000,2,0)</f>
        <v>976.33146947368425</v>
      </c>
      <c r="H740" s="56">
        <f t="shared" si="13"/>
        <v>6.9136355951311859E-2</v>
      </c>
      <c r="I740" s="55">
        <f>IF(H740="",0,RANK($H740,H739:H740,0))</f>
        <v>1</v>
      </c>
    </row>
    <row r="741" spans="1:9" ht="16.8" x14ac:dyDescent="0.35">
      <c r="A741" s="220">
        <v>58</v>
      </c>
      <c r="B741" s="220" t="s">
        <v>1670</v>
      </c>
      <c r="C741" s="221" t="s">
        <v>412</v>
      </c>
      <c r="D741" s="221">
        <v>1327</v>
      </c>
      <c r="E741" s="221" t="s">
        <v>1671</v>
      </c>
      <c r="F741" s="230">
        <f>IFERROR(VLOOKUP(D741,'Vta RdV'!$A$3:$B$2000,2,0),0)</f>
        <v>196.65</v>
      </c>
      <c r="G741" s="230">
        <f>VLOOKUP(D741,Objetivos!$G$5:$H$3000,2,0)</f>
        <v>3029.2942000000003</v>
      </c>
      <c r="H741" s="233">
        <f t="shared" si="13"/>
        <v>6.4916111482338029E-2</v>
      </c>
      <c r="I741" s="230">
        <f>IF(H741="",0,RANK($H741,H741:H742,0))</f>
        <v>1</v>
      </c>
    </row>
    <row r="742" spans="1:9" ht="17.399999999999999" thickBot="1" x14ac:dyDescent="0.4">
      <c r="A742" s="222">
        <v>58</v>
      </c>
      <c r="B742" s="222" t="s">
        <v>1670</v>
      </c>
      <c r="C742" s="223" t="s">
        <v>412</v>
      </c>
      <c r="D742" s="223">
        <v>1376</v>
      </c>
      <c r="E742" s="223" t="s">
        <v>1672</v>
      </c>
      <c r="F742" s="231">
        <f>IFERROR(VLOOKUP(D742,'Vta RdV'!$A$3:$B$2000,2,0),0)</f>
        <v>0</v>
      </c>
      <c r="G742" s="231">
        <f>VLOOKUP(D742,Objetivos!$G$5:$H$3000,2,0)</f>
        <v>3310.9024088888891</v>
      </c>
      <c r="H742" s="234">
        <f t="shared" si="13"/>
        <v>0</v>
      </c>
      <c r="I742" s="231">
        <f>IF(H742="",0,RANK($H742,H741:H742,0))</f>
        <v>2</v>
      </c>
    </row>
    <row r="743" spans="1:9" ht="16.8" x14ac:dyDescent="0.35">
      <c r="A743" s="216">
        <v>58</v>
      </c>
      <c r="B743" s="216" t="s">
        <v>1670</v>
      </c>
      <c r="C743" s="217" t="s">
        <v>412</v>
      </c>
      <c r="D743" s="217">
        <v>6077</v>
      </c>
      <c r="E743" s="217" t="s">
        <v>1673</v>
      </c>
      <c r="F743" s="66">
        <f>IFERROR(VLOOKUP(D743,'Vta RdV'!$A$3:$B$2000,2,0),0)</f>
        <v>0</v>
      </c>
      <c r="G743" s="66">
        <f>VLOOKUP(D743,Objetivos!$G$5:$H$3000,2,0)</f>
        <v>2889.7170800000004</v>
      </c>
      <c r="H743" s="67">
        <f t="shared" si="13"/>
        <v>0</v>
      </c>
      <c r="I743" s="66">
        <f>IF(H743="",0,RANK($H743,H743:H744,0))</f>
        <v>1</v>
      </c>
    </row>
    <row r="744" spans="1:9" ht="17.399999999999999" thickBot="1" x14ac:dyDescent="0.4">
      <c r="A744" s="218">
        <v>58</v>
      </c>
      <c r="B744" s="218" t="s">
        <v>1670</v>
      </c>
      <c r="C744" s="219" t="s">
        <v>412</v>
      </c>
      <c r="D744" s="219">
        <v>1196</v>
      </c>
      <c r="E744" s="219" t="s">
        <v>1674</v>
      </c>
      <c r="F744" s="55">
        <f>IFERROR(VLOOKUP(D744,'Vta RdV'!$A$3:$B$2000,2,0),0)</f>
        <v>0</v>
      </c>
      <c r="G744" s="55">
        <f>VLOOKUP(D744,Objetivos!$G$5:$H$3000,2,0)</f>
        <v>2765.6118079999997</v>
      </c>
      <c r="H744" s="56">
        <f t="shared" si="13"/>
        <v>0</v>
      </c>
      <c r="I744" s="55">
        <f>IF(H744="",0,RANK($H744,H743:H744,0))</f>
        <v>1</v>
      </c>
    </row>
    <row r="745" spans="1:9" ht="16.8" x14ac:dyDescent="0.35">
      <c r="A745" s="220">
        <v>58</v>
      </c>
      <c r="B745" s="220" t="s">
        <v>1670</v>
      </c>
      <c r="C745" s="221" t="s">
        <v>412</v>
      </c>
      <c r="D745" s="221">
        <v>5473</v>
      </c>
      <c r="E745" s="221" t="s">
        <v>1675</v>
      </c>
      <c r="F745" s="230">
        <f>IFERROR(VLOOKUP(D745,'Vta RdV'!$A$3:$B$2000,2,0),0)</f>
        <v>0</v>
      </c>
      <c r="G745" s="230">
        <f>VLOOKUP(D745,Objetivos!$G$5:$H$3000,2,0)</f>
        <v>2634.8829244444446</v>
      </c>
      <c r="H745" s="233">
        <f t="shared" si="13"/>
        <v>0</v>
      </c>
      <c r="I745" s="230">
        <f>IF(H745="",0,RANK($H745,H745:H746,0))</f>
        <v>2</v>
      </c>
    </row>
    <row r="746" spans="1:9" ht="17.399999999999999" thickBot="1" x14ac:dyDescent="0.4">
      <c r="A746" s="222">
        <v>58</v>
      </c>
      <c r="B746" s="222" t="s">
        <v>1670</v>
      </c>
      <c r="C746" s="223" t="s">
        <v>412</v>
      </c>
      <c r="D746" s="223">
        <v>71</v>
      </c>
      <c r="E746" s="223" t="s">
        <v>1676</v>
      </c>
      <c r="F746" s="231">
        <f>IFERROR(VLOOKUP(D746,'Vta RdV'!$A$3:$B$2000,2,0),0)</f>
        <v>207.91</v>
      </c>
      <c r="G746" s="231">
        <f>VLOOKUP(D746,Objetivos!$G$5:$H$3000,2,0)</f>
        <v>2480.0538442105262</v>
      </c>
      <c r="H746" s="234">
        <f t="shared" si="13"/>
        <v>8.3832857292735041E-2</v>
      </c>
      <c r="I746" s="231">
        <f>IF(H746="",0,RANK($H746,H745:H746,0))</f>
        <v>1</v>
      </c>
    </row>
    <row r="747" spans="1:9" ht="16.8" x14ac:dyDescent="0.35">
      <c r="A747" s="216">
        <v>58</v>
      </c>
      <c r="B747" s="216" t="s">
        <v>1670</v>
      </c>
      <c r="C747" s="217" t="s">
        <v>412</v>
      </c>
      <c r="D747" s="217">
        <v>5068</v>
      </c>
      <c r="E747" s="217" t="s">
        <v>1677</v>
      </c>
      <c r="F747" s="66">
        <f>IFERROR(VLOOKUP(D747,'Vta RdV'!$A$3:$B$2000,2,0),0)</f>
        <v>0</v>
      </c>
      <c r="G747" s="66">
        <f>VLOOKUP(D747,Objetivos!$G$5:$H$3000,2,0)</f>
        <v>2234.0757360000002</v>
      </c>
      <c r="H747" s="67">
        <f t="shared" si="13"/>
        <v>0</v>
      </c>
      <c r="I747" s="66">
        <f>IF(H747="",0,RANK($H747,H747:H748,0))</f>
        <v>1</v>
      </c>
    </row>
    <row r="748" spans="1:9" ht="17.399999999999999" thickBot="1" x14ac:dyDescent="0.4">
      <c r="A748" s="218">
        <v>58</v>
      </c>
      <c r="B748" s="218" t="s">
        <v>1670</v>
      </c>
      <c r="C748" s="219" t="s">
        <v>412</v>
      </c>
      <c r="D748" s="219">
        <v>53341</v>
      </c>
      <c r="E748" s="219" t="s">
        <v>1678</v>
      </c>
      <c r="F748" s="55">
        <f>IFERROR(VLOOKUP(D748,'Vta RdV'!$A$3:$B$2000,2,0),0)</f>
        <v>0</v>
      </c>
      <c r="G748" s="55">
        <f>VLOOKUP(D748,Objetivos!$G$5:$H$3000,2,0)</f>
        <v>1792.3283120000001</v>
      </c>
      <c r="H748" s="56">
        <f t="shared" si="13"/>
        <v>0</v>
      </c>
      <c r="I748" s="55">
        <f>IF(H748="",0,RANK($H748,H747:H748,0))</f>
        <v>1</v>
      </c>
    </row>
    <row r="749" spans="1:9" ht="16.8" x14ac:dyDescent="0.35">
      <c r="A749" s="220">
        <v>58</v>
      </c>
      <c r="B749" s="220" t="s">
        <v>1670</v>
      </c>
      <c r="C749" s="221" t="s">
        <v>412</v>
      </c>
      <c r="D749" s="221">
        <v>10512</v>
      </c>
      <c r="E749" s="221" t="s">
        <v>1679</v>
      </c>
      <c r="F749" s="230">
        <f>IFERROR(VLOOKUP(D749,'Vta RdV'!$A$3:$B$2000,2,0),0)</f>
        <v>0</v>
      </c>
      <c r="G749" s="230">
        <f>VLOOKUP(D749,Objetivos!$G$5:$H$3000,2,0)</f>
        <v>1505.6112800000001</v>
      </c>
      <c r="H749" s="233">
        <f t="shared" si="13"/>
        <v>0</v>
      </c>
      <c r="I749" s="230">
        <f>IF(H749="",0,RANK($H749,H749:H750,0))</f>
        <v>2</v>
      </c>
    </row>
    <row r="750" spans="1:9" ht="17.399999999999999" thickBot="1" x14ac:dyDescent="0.4">
      <c r="A750" s="222">
        <v>58</v>
      </c>
      <c r="B750" s="222" t="s">
        <v>1670</v>
      </c>
      <c r="C750" s="223" t="s">
        <v>412</v>
      </c>
      <c r="D750" s="223">
        <v>42436</v>
      </c>
      <c r="E750" s="223" t="s">
        <v>1680</v>
      </c>
      <c r="F750" s="231">
        <f>IFERROR(VLOOKUP(D750,'Vta RdV'!$A$3:$B$2000,2,0),0)</f>
        <v>79.599999999999994</v>
      </c>
      <c r="G750" s="231">
        <f>VLOOKUP(D750,Objetivos!$G$5:$H$3000,2,0)</f>
        <v>1067.39912</v>
      </c>
      <c r="H750" s="234">
        <f t="shared" si="13"/>
        <v>7.4573792041349993E-2</v>
      </c>
      <c r="I750" s="231">
        <f>IF(H750="",0,RANK($H750,H749:H750,0))</f>
        <v>1</v>
      </c>
    </row>
    <row r="751" spans="1:9" ht="16.8" x14ac:dyDescent="0.35">
      <c r="A751" s="216">
        <v>58</v>
      </c>
      <c r="B751" s="216" t="s">
        <v>1681</v>
      </c>
      <c r="C751" s="217" t="s">
        <v>1682</v>
      </c>
      <c r="D751" s="217">
        <v>9977</v>
      </c>
      <c r="E751" s="217" t="s">
        <v>1683</v>
      </c>
      <c r="F751" s="66">
        <f>IFERROR(VLOOKUP(D751,'Vta RdV'!$A$3:$B$2000,2,0),0)</f>
        <v>848.04</v>
      </c>
      <c r="G751" s="66">
        <f>VLOOKUP(D751,Objetivos!$G$5:$H$3000,2,0)</f>
        <v>2751.0045760000003</v>
      </c>
      <c r="H751" s="67">
        <f t="shared" si="13"/>
        <v>0.30826557229252677</v>
      </c>
      <c r="I751" s="66">
        <f>IF(H751="",0,RANK($H751,H751:H752,0))</f>
        <v>1</v>
      </c>
    </row>
    <row r="752" spans="1:9" ht="17.399999999999999" thickBot="1" x14ac:dyDescent="0.4">
      <c r="A752" s="218">
        <v>58</v>
      </c>
      <c r="B752" s="218" t="s">
        <v>1681</v>
      </c>
      <c r="C752" s="219" t="s">
        <v>1682</v>
      </c>
      <c r="D752" s="219">
        <v>2589</v>
      </c>
      <c r="E752" s="219" t="s">
        <v>1684</v>
      </c>
      <c r="F752" s="55">
        <f>IFERROR(VLOOKUP(D752,'Vta RdV'!$A$3:$B$2000,2,0),0)</f>
        <v>449.55</v>
      </c>
      <c r="G752" s="55">
        <f>VLOOKUP(D752,Objetivos!$G$5:$H$3000,2,0)</f>
        <v>2701.4057840000005</v>
      </c>
      <c r="H752" s="56">
        <f t="shared" si="13"/>
        <v>0.16641335509926483</v>
      </c>
      <c r="I752" s="55">
        <f>IF(H752="",0,RANK($H752,H751:H752,0))</f>
        <v>2</v>
      </c>
    </row>
    <row r="753" spans="1:9" ht="16.8" x14ac:dyDescent="0.35">
      <c r="A753" s="220">
        <v>58</v>
      </c>
      <c r="B753" s="220" t="s">
        <v>1681</v>
      </c>
      <c r="C753" s="221" t="s">
        <v>1682</v>
      </c>
      <c r="D753" s="221">
        <v>7212</v>
      </c>
      <c r="E753" s="221" t="s">
        <v>1685</v>
      </c>
      <c r="F753" s="230">
        <f>IFERROR(VLOOKUP(D753,'Vta RdV'!$A$3:$B$2000,2,0),0)</f>
        <v>0</v>
      </c>
      <c r="G753" s="230">
        <f>VLOOKUP(D753,Objetivos!$G$5:$H$3000,2,0)</f>
        <v>2301.9486240000001</v>
      </c>
      <c r="H753" s="233">
        <f t="shared" si="13"/>
        <v>0</v>
      </c>
      <c r="I753" s="230">
        <f>IF(H753="",0,RANK($H753,H753:H754,0))</f>
        <v>1</v>
      </c>
    </row>
    <row r="754" spans="1:9" ht="17.399999999999999" thickBot="1" x14ac:dyDescent="0.4">
      <c r="A754" s="222">
        <v>58</v>
      </c>
      <c r="B754" s="222" t="s">
        <v>1681</v>
      </c>
      <c r="C754" s="223" t="s">
        <v>1682</v>
      </c>
      <c r="D754" s="223">
        <v>7295</v>
      </c>
      <c r="E754" s="223" t="s">
        <v>1686</v>
      </c>
      <c r="F754" s="231">
        <f>IFERROR(VLOOKUP(D754,'Vta RdV'!$A$3:$B$2000,2,0),0)</f>
        <v>0</v>
      </c>
      <c r="G754" s="231">
        <f>VLOOKUP(D754,Objetivos!$G$5:$H$3000,2,0)</f>
        <v>2284.078712</v>
      </c>
      <c r="H754" s="234">
        <f t="shared" si="13"/>
        <v>0</v>
      </c>
      <c r="I754" s="231">
        <f>IF(H754="",0,RANK($H754,H753:H754,0))</f>
        <v>1</v>
      </c>
    </row>
    <row r="755" spans="1:9" ht="16.8" x14ac:dyDescent="0.35">
      <c r="A755" s="216">
        <v>58</v>
      </c>
      <c r="B755" s="216" t="s">
        <v>1681</v>
      </c>
      <c r="C755" s="217" t="s">
        <v>1682</v>
      </c>
      <c r="D755" s="217">
        <v>43077</v>
      </c>
      <c r="E755" s="217" t="s">
        <v>1687</v>
      </c>
      <c r="F755" s="66">
        <f>IFERROR(VLOOKUP(D755,'Vta RdV'!$A$3:$B$2000,2,0),0)</f>
        <v>229.2</v>
      </c>
      <c r="G755" s="66">
        <f>VLOOKUP(D755,Objetivos!$G$5:$H$3000,2,0)</f>
        <v>1875.247856</v>
      </c>
      <c r="H755" s="67">
        <f t="shared" si="13"/>
        <v>0.12222384324645776</v>
      </c>
      <c r="I755" s="66">
        <f>IF(H755="",0,RANK($H755,H755:H756,0))</f>
        <v>2</v>
      </c>
    </row>
    <row r="756" spans="1:9" ht="17.399999999999999" thickBot="1" x14ac:dyDescent="0.4">
      <c r="A756" s="218">
        <v>58</v>
      </c>
      <c r="B756" s="218" t="s">
        <v>1681</v>
      </c>
      <c r="C756" s="219" t="s">
        <v>1682</v>
      </c>
      <c r="D756" s="219">
        <v>43008</v>
      </c>
      <c r="E756" s="219" t="s">
        <v>1688</v>
      </c>
      <c r="F756" s="55">
        <f>IFERROR(VLOOKUP(D756,'Vta RdV'!$A$3:$B$2000,2,0),0)</f>
        <v>762.48</v>
      </c>
      <c r="G756" s="55">
        <f>VLOOKUP(D756,Objetivos!$G$5:$H$3000,2,0)</f>
        <v>2037.1776444444449</v>
      </c>
      <c r="H756" s="56">
        <f t="shared" si="13"/>
        <v>0.37428252861469752</v>
      </c>
      <c r="I756" s="55">
        <f>IF(H756="",0,RANK($H756,H755:H756,0))</f>
        <v>1</v>
      </c>
    </row>
    <row r="757" spans="1:9" ht="16.8" x14ac:dyDescent="0.35">
      <c r="A757" s="220">
        <v>58</v>
      </c>
      <c r="B757" s="220" t="s">
        <v>1681</v>
      </c>
      <c r="C757" s="221" t="s">
        <v>1682</v>
      </c>
      <c r="D757" s="221">
        <v>2122</v>
      </c>
      <c r="E757" s="221" t="s">
        <v>1689</v>
      </c>
      <c r="F757" s="230">
        <f>IFERROR(VLOOKUP(D757,'Vta RdV'!$A$3:$B$2000,2,0),0)</f>
        <v>0</v>
      </c>
      <c r="G757" s="230">
        <f>VLOOKUP(D757,Objetivos!$G$5:$H$3000,2,0)</f>
        <v>1796.513424</v>
      </c>
      <c r="H757" s="233">
        <f t="shared" si="13"/>
        <v>0</v>
      </c>
      <c r="I757" s="230">
        <f>IF(H757="",0,RANK($H757,H757:H758,0))</f>
        <v>2</v>
      </c>
    </row>
    <row r="758" spans="1:9" ht="17.399999999999999" thickBot="1" x14ac:dyDescent="0.4">
      <c r="A758" s="222">
        <v>58</v>
      </c>
      <c r="B758" s="222" t="s">
        <v>1681</v>
      </c>
      <c r="C758" s="223" t="s">
        <v>1682</v>
      </c>
      <c r="D758" s="223">
        <v>53014</v>
      </c>
      <c r="E758" s="223" t="s">
        <v>1690</v>
      </c>
      <c r="F758" s="231">
        <f>IFERROR(VLOOKUP(D758,'Vta RdV'!$A$3:$B$2000,2,0),0)</f>
        <v>344.28</v>
      </c>
      <c r="G758" s="231">
        <f>VLOOKUP(D758,Objetivos!$G$5:$H$3000,2,0)</f>
        <v>1725.5101439999999</v>
      </c>
      <c r="H758" s="234">
        <f t="shared" si="13"/>
        <v>0.19952360245295667</v>
      </c>
      <c r="I758" s="231">
        <f>IF(H758="",0,RANK($H758,H757:H758,0))</f>
        <v>1</v>
      </c>
    </row>
    <row r="759" spans="1:9" ht="16.8" x14ac:dyDescent="0.35">
      <c r="A759" s="216">
        <v>58</v>
      </c>
      <c r="B759" s="216" t="s">
        <v>1681</v>
      </c>
      <c r="C759" s="217" t="s">
        <v>1682</v>
      </c>
      <c r="D759" s="217">
        <v>7928</v>
      </c>
      <c r="E759" s="217" t="s">
        <v>1691</v>
      </c>
      <c r="F759" s="66">
        <f>IFERROR(VLOOKUP(D759,'Vta RdV'!$A$3:$B$2000,2,0),0)</f>
        <v>0</v>
      </c>
      <c r="G759" s="66">
        <f>VLOOKUP(D759,Objetivos!$G$5:$H$3000,2,0)</f>
        <v>1643.8146079999999</v>
      </c>
      <c r="H759" s="67">
        <f t="shared" si="13"/>
        <v>0</v>
      </c>
      <c r="I759" s="66">
        <f>IF(H759="",0,RANK($H759,H759:H760,0))</f>
        <v>2</v>
      </c>
    </row>
    <row r="760" spans="1:9" ht="17.399999999999999" thickBot="1" x14ac:dyDescent="0.4">
      <c r="A760" s="218">
        <v>58</v>
      </c>
      <c r="B760" s="218" t="s">
        <v>1681</v>
      </c>
      <c r="C760" s="219" t="s">
        <v>1682</v>
      </c>
      <c r="D760" s="219">
        <v>7323</v>
      </c>
      <c r="E760" s="219" t="s">
        <v>1692</v>
      </c>
      <c r="F760" s="55">
        <f>IFERROR(VLOOKUP(D760,'Vta RdV'!$A$3:$B$2000,2,0),0)</f>
        <v>59.45</v>
      </c>
      <c r="G760" s="55">
        <f>VLOOKUP(D760,Objetivos!$G$5:$H$3000,2,0)</f>
        <v>1494.7052400000002</v>
      </c>
      <c r="H760" s="56">
        <f t="shared" si="13"/>
        <v>3.9773728230189383E-2</v>
      </c>
      <c r="I760" s="55">
        <f>IF(H760="",0,RANK($H760,H759:H760,0))</f>
        <v>1</v>
      </c>
    </row>
    <row r="761" spans="1:9" ht="16.8" x14ac:dyDescent="0.35">
      <c r="A761" s="226">
        <v>58</v>
      </c>
      <c r="B761" s="226" t="s">
        <v>1681</v>
      </c>
      <c r="C761" s="227" t="s">
        <v>1682</v>
      </c>
      <c r="D761" s="227">
        <v>54013</v>
      </c>
      <c r="E761" s="227" t="s">
        <v>1693</v>
      </c>
      <c r="F761" s="232">
        <f>IFERROR(VLOOKUP(D761,'Vta RdV'!$A$3:$B$2000,2,0),0)</f>
        <v>94.08</v>
      </c>
      <c r="G761" s="232">
        <f>VLOOKUP(D761,Objetivos!$G$5:$H$3000,2,0)</f>
        <v>912.68284000000006</v>
      </c>
      <c r="H761" s="235">
        <f t="shared" si="13"/>
        <v>0.1030807153117944</v>
      </c>
      <c r="I761" s="232">
        <f>IF(H761="",0,RANK($H761,H761:H763,0))</f>
        <v>1</v>
      </c>
    </row>
    <row r="762" spans="1:9" ht="16.8" x14ac:dyDescent="0.35">
      <c r="A762" s="220">
        <v>58</v>
      </c>
      <c r="B762" s="220" t="s">
        <v>1681</v>
      </c>
      <c r="C762" s="221" t="s">
        <v>1682</v>
      </c>
      <c r="D762" s="221">
        <v>53988</v>
      </c>
      <c r="E762" s="221" t="s">
        <v>1694</v>
      </c>
      <c r="F762" s="230">
        <f>IFERROR(VLOOKUP(D762,'Vta RdV'!$A$3:$B$2000,2,0),0)</f>
        <v>0</v>
      </c>
      <c r="G762" s="230">
        <f>VLOOKUP(D762,Objetivos!$G$5:$H$3000,2,0)</f>
        <v>904.44481600000006</v>
      </c>
      <c r="H762" s="233">
        <f t="shared" si="13"/>
        <v>0</v>
      </c>
      <c r="I762" s="230">
        <f>IF(H762="",0,RANK($H762,H761:H763,0))</f>
        <v>2</v>
      </c>
    </row>
    <row r="763" spans="1:9" ht="17.399999999999999" thickBot="1" x14ac:dyDescent="0.4">
      <c r="A763" s="222">
        <v>58</v>
      </c>
      <c r="B763" s="222" t="s">
        <v>1681</v>
      </c>
      <c r="C763" s="223" t="s">
        <v>1682</v>
      </c>
      <c r="D763" s="223">
        <v>53708</v>
      </c>
      <c r="E763" s="223" t="s">
        <v>1695</v>
      </c>
      <c r="F763" s="231">
        <f>IFERROR(VLOOKUP(D763,'Vta RdV'!$A$3:$B$2000,2,0),0)</f>
        <v>0</v>
      </c>
      <c r="G763" s="231">
        <f>VLOOKUP(D763,Objetivos!$G$5:$H$3000,2,0)</f>
        <v>842.52372800000001</v>
      </c>
      <c r="H763" s="234">
        <f t="shared" si="13"/>
        <v>0</v>
      </c>
      <c r="I763" s="231">
        <f>IF(H763="",0,RANK($H763,H761:H763,0))</f>
        <v>2</v>
      </c>
    </row>
    <row r="764" spans="1:9" ht="16.8" x14ac:dyDescent="0.35">
      <c r="A764" s="216">
        <v>58</v>
      </c>
      <c r="B764" s="216" t="s">
        <v>1696</v>
      </c>
      <c r="C764" s="217" t="s">
        <v>415</v>
      </c>
      <c r="D764" s="217">
        <v>2591</v>
      </c>
      <c r="E764" s="217" t="s">
        <v>1697</v>
      </c>
      <c r="F764" s="66">
        <f>IFERROR(VLOOKUP(D764,'Vta RdV'!$A$3:$B$2000,2,0),0)</f>
        <v>47.05</v>
      </c>
      <c r="G764" s="66">
        <f>VLOOKUP(D764,Objetivos!$G$5:$H$3000,2,0)</f>
        <v>2778.0626560000001</v>
      </c>
      <c r="H764" s="67">
        <f t="shared" si="13"/>
        <v>1.6936263081893568E-2</v>
      </c>
      <c r="I764" s="66">
        <f>IF(H764="",0,RANK($H764,H764:H765,0))</f>
        <v>2</v>
      </c>
    </row>
    <row r="765" spans="1:9" ht="17.399999999999999" thickBot="1" x14ac:dyDescent="0.4">
      <c r="A765" s="218">
        <v>58</v>
      </c>
      <c r="B765" s="218" t="s">
        <v>1696</v>
      </c>
      <c r="C765" s="219" t="s">
        <v>415</v>
      </c>
      <c r="D765" s="219">
        <v>7057</v>
      </c>
      <c r="E765" s="219" t="s">
        <v>1698</v>
      </c>
      <c r="F765" s="55">
        <f>IFERROR(VLOOKUP(D765,'Vta RdV'!$A$3:$B$2000,2,0),0)</f>
        <v>1255.06</v>
      </c>
      <c r="G765" s="55">
        <f>VLOOKUP(D765,Objetivos!$G$5:$H$3000,2,0)</f>
        <v>2706.5166800000002</v>
      </c>
      <c r="H765" s="56">
        <f t="shared" si="13"/>
        <v>0.46371781458963701</v>
      </c>
      <c r="I765" s="55">
        <f>IF(H765="",0,RANK($H765,H764:H765,0))</f>
        <v>1</v>
      </c>
    </row>
    <row r="766" spans="1:9" ht="16.8" x14ac:dyDescent="0.35">
      <c r="A766" s="220">
        <v>58</v>
      </c>
      <c r="B766" s="220" t="s">
        <v>1696</v>
      </c>
      <c r="C766" s="221" t="s">
        <v>415</v>
      </c>
      <c r="D766" s="221">
        <v>7517</v>
      </c>
      <c r="E766" s="221" t="s">
        <v>1699</v>
      </c>
      <c r="F766" s="230">
        <f>IFERROR(VLOOKUP(D766,'Vta RdV'!$A$3:$B$2000,2,0),0)</f>
        <v>149.80000000000001</v>
      </c>
      <c r="G766" s="230">
        <f>VLOOKUP(D766,Objetivos!$G$5:$H$3000,2,0)</f>
        <v>2452.2422160000001</v>
      </c>
      <c r="H766" s="233">
        <f t="shared" si="13"/>
        <v>6.1086950963737917E-2</v>
      </c>
      <c r="I766" s="230">
        <f>IF(H766="",0,RANK($H766,H766:H767,0))</f>
        <v>2</v>
      </c>
    </row>
    <row r="767" spans="1:9" ht="17.399999999999999" thickBot="1" x14ac:dyDescent="0.4">
      <c r="A767" s="222">
        <v>58</v>
      </c>
      <c r="B767" s="222" t="s">
        <v>1696</v>
      </c>
      <c r="C767" s="223" t="s">
        <v>415</v>
      </c>
      <c r="D767" s="223">
        <v>594</v>
      </c>
      <c r="E767" s="223" t="s">
        <v>1700</v>
      </c>
      <c r="F767" s="231">
        <f>IFERROR(VLOOKUP(D767,'Vta RdV'!$A$3:$B$2000,2,0),0)</f>
        <v>1613.46</v>
      </c>
      <c r="G767" s="231">
        <f>VLOOKUP(D767,Objetivos!$G$5:$H$3000,2,0)</f>
        <v>2314.2520479999998</v>
      </c>
      <c r="H767" s="234">
        <f t="shared" si="13"/>
        <v>0.69718421612475989</v>
      </c>
      <c r="I767" s="231">
        <f>IF(H767="",0,RANK($H767,H766:H767,0))</f>
        <v>1</v>
      </c>
    </row>
    <row r="768" spans="1:9" ht="16.8" x14ac:dyDescent="0.35">
      <c r="A768" s="216">
        <v>58</v>
      </c>
      <c r="B768" s="216" t="s">
        <v>1696</v>
      </c>
      <c r="C768" s="217" t="s">
        <v>415</v>
      </c>
      <c r="D768" s="217">
        <v>20047</v>
      </c>
      <c r="E768" s="217" t="s">
        <v>1701</v>
      </c>
      <c r="F768" s="66">
        <f>IFERROR(VLOOKUP(D768,'Vta RdV'!$A$3:$B$2000,2,0),0)</f>
        <v>632.58000000000004</v>
      </c>
      <c r="G768" s="66">
        <f>VLOOKUP(D768,Objetivos!$G$5:$H$3000,2,0)</f>
        <v>2262.5182159999999</v>
      </c>
      <c r="H768" s="67">
        <f t="shared" si="13"/>
        <v>0.27959111910195555</v>
      </c>
      <c r="I768" s="66">
        <f>IF(H768="",0,RANK($H768,H768:H769,0))</f>
        <v>1</v>
      </c>
    </row>
    <row r="769" spans="1:9" ht="17.399999999999999" thickBot="1" x14ac:dyDescent="0.4">
      <c r="A769" s="218">
        <v>58</v>
      </c>
      <c r="B769" s="218" t="s">
        <v>1696</v>
      </c>
      <c r="C769" s="219" t="s">
        <v>415</v>
      </c>
      <c r="D769" s="219">
        <v>2452</v>
      </c>
      <c r="E769" s="219" t="s">
        <v>1702</v>
      </c>
      <c r="F769" s="55">
        <f>IFERROR(VLOOKUP(D769,'Vta RdV'!$A$3:$B$2000,2,0),0)</f>
        <v>0</v>
      </c>
      <c r="G769" s="55">
        <f>VLOOKUP(D769,Objetivos!$G$5:$H$3000,2,0)</f>
        <v>1913.2518400000001</v>
      </c>
      <c r="H769" s="56">
        <f t="shared" si="13"/>
        <v>0</v>
      </c>
      <c r="I769" s="55">
        <f>IF(H769="",0,RANK($H769,H768:H769,0))</f>
        <v>2</v>
      </c>
    </row>
    <row r="770" spans="1:9" ht="16.8" x14ac:dyDescent="0.35">
      <c r="A770" s="220">
        <v>58</v>
      </c>
      <c r="B770" s="220" t="s">
        <v>1696</v>
      </c>
      <c r="C770" s="221" t="s">
        <v>415</v>
      </c>
      <c r="D770" s="221">
        <v>53329</v>
      </c>
      <c r="E770" s="221" t="s">
        <v>1703</v>
      </c>
      <c r="F770" s="230">
        <f>IFERROR(VLOOKUP(D770,'Vta RdV'!$A$3:$B$2000,2,0),0)</f>
        <v>0</v>
      </c>
      <c r="G770" s="230">
        <f>VLOOKUP(D770,Objetivos!$G$5:$H$3000,2,0)</f>
        <v>1490.8691440000002</v>
      </c>
      <c r="H770" s="233">
        <f t="shared" si="13"/>
        <v>0</v>
      </c>
      <c r="I770" s="230">
        <f>IF(H770="",0,RANK($H770,H770:H771,0))</f>
        <v>1</v>
      </c>
    </row>
    <row r="771" spans="1:9" ht="17.399999999999999" thickBot="1" x14ac:dyDescent="0.4">
      <c r="A771" s="222">
        <v>58</v>
      </c>
      <c r="B771" s="222" t="s">
        <v>1696</v>
      </c>
      <c r="C771" s="223" t="s">
        <v>415</v>
      </c>
      <c r="D771" s="223">
        <v>53306</v>
      </c>
      <c r="E771" s="223" t="s">
        <v>1704</v>
      </c>
      <c r="F771" s="231">
        <f>IFERROR(VLOOKUP(D771,'Vta RdV'!$A$3:$B$2000,2,0),0)</f>
        <v>0</v>
      </c>
      <c r="G771" s="231">
        <f>VLOOKUP(D771,Objetivos!$G$5:$H$3000,2,0)</f>
        <v>1314.8930799999998</v>
      </c>
      <c r="H771" s="234">
        <f t="shared" si="13"/>
        <v>0</v>
      </c>
      <c r="I771" s="231">
        <f>IF(H771="",0,RANK($H771,H770:H771,0))</f>
        <v>1</v>
      </c>
    </row>
    <row r="772" spans="1:9" ht="16.8" x14ac:dyDescent="0.35">
      <c r="A772" s="216">
        <v>58</v>
      </c>
      <c r="B772" s="216" t="s">
        <v>1696</v>
      </c>
      <c r="C772" s="217" t="s">
        <v>415</v>
      </c>
      <c r="D772" s="217">
        <v>52782</v>
      </c>
      <c r="E772" s="217" t="s">
        <v>1705</v>
      </c>
      <c r="F772" s="66">
        <f>IFERROR(VLOOKUP(D772,'Vta RdV'!$A$3:$B$2000,2,0),0)</f>
        <v>0</v>
      </c>
      <c r="G772" s="66">
        <f>VLOOKUP(D772,Objetivos!$G$5:$H$3000,2,0)</f>
        <v>1192.2891873684212</v>
      </c>
      <c r="H772" s="67">
        <f t="shared" si="13"/>
        <v>0</v>
      </c>
      <c r="I772" s="66">
        <f>IF(H772="",0,RANK($H772,H772:H773,0))</f>
        <v>1</v>
      </c>
    </row>
    <row r="773" spans="1:9" ht="17.399999999999999" thickBot="1" x14ac:dyDescent="0.4">
      <c r="A773" s="218">
        <v>58</v>
      </c>
      <c r="B773" s="218" t="s">
        <v>1696</v>
      </c>
      <c r="C773" s="219" t="s">
        <v>415</v>
      </c>
      <c r="D773" s="219">
        <v>54040</v>
      </c>
      <c r="E773" s="219" t="s">
        <v>1706</v>
      </c>
      <c r="F773" s="55">
        <f>IFERROR(VLOOKUP(D773,'Vta RdV'!$A$3:$B$2000,2,0),0)</f>
        <v>0</v>
      </c>
      <c r="G773" s="55">
        <f>VLOOKUP(D773,Objetivos!$G$5:$H$3000,2,0)</f>
        <v>977.89158399999997</v>
      </c>
      <c r="H773" s="56">
        <f t="shared" si="13"/>
        <v>0</v>
      </c>
      <c r="I773" s="55">
        <f>IF(H773="",0,RANK($H773,H772:H773,0))</f>
        <v>1</v>
      </c>
    </row>
    <row r="774" spans="1:9" ht="16.8" x14ac:dyDescent="0.35">
      <c r="A774" s="220">
        <v>58</v>
      </c>
      <c r="B774" s="220" t="s">
        <v>1696</v>
      </c>
      <c r="C774" s="221" t="s">
        <v>415</v>
      </c>
      <c r="D774" s="221">
        <v>42297</v>
      </c>
      <c r="E774" s="221" t="s">
        <v>1707</v>
      </c>
      <c r="F774" s="230">
        <f>IFERROR(VLOOKUP(D774,'Vta RdV'!$A$3:$B$2000,2,0),0)</f>
        <v>0</v>
      </c>
      <c r="G774" s="230">
        <f>VLOOKUP(D774,Objetivos!$G$5:$H$3000,2,0)</f>
        <v>1028.130951111111</v>
      </c>
      <c r="H774" s="233">
        <f t="shared" ref="H774:H837" si="14">+F774/G774</f>
        <v>0</v>
      </c>
      <c r="I774" s="230">
        <f>IF(H774="",0,RANK($H774,H774:H775,0))</f>
        <v>1</v>
      </c>
    </row>
    <row r="775" spans="1:9" ht="17.399999999999999" thickBot="1" x14ac:dyDescent="0.4">
      <c r="A775" s="222">
        <v>58</v>
      </c>
      <c r="B775" s="222" t="s">
        <v>1696</v>
      </c>
      <c r="C775" s="223" t="s">
        <v>415</v>
      </c>
      <c r="D775" s="223">
        <v>53874</v>
      </c>
      <c r="E775" s="223" t="s">
        <v>1708</v>
      </c>
      <c r="F775" s="231">
        <f>IFERROR(VLOOKUP(D775,'Vta RdV'!$A$3:$B$2000,2,0),0)</f>
        <v>0</v>
      </c>
      <c r="G775" s="231">
        <f>VLOOKUP(D775,Objetivos!$G$5:$H$3000,2,0)</f>
        <v>950.78698105263163</v>
      </c>
      <c r="H775" s="234">
        <f t="shared" si="14"/>
        <v>0</v>
      </c>
      <c r="I775" s="231">
        <f>IF(H775="",0,RANK($H775,H774:H775,0))</f>
        <v>1</v>
      </c>
    </row>
    <row r="776" spans="1:9" ht="16.8" x14ac:dyDescent="0.35">
      <c r="A776" s="216">
        <v>58</v>
      </c>
      <c r="B776" s="216" t="s">
        <v>1709</v>
      </c>
      <c r="C776" s="217" t="s">
        <v>417</v>
      </c>
      <c r="D776" s="217">
        <v>13008</v>
      </c>
      <c r="E776" s="217" t="s">
        <v>1710</v>
      </c>
      <c r="F776" s="66">
        <f>IFERROR(VLOOKUP(D776,'Vta RdV'!$A$3:$B$2000,2,0),0)</f>
        <v>180.63</v>
      </c>
      <c r="G776" s="66">
        <f>VLOOKUP(D776,Objetivos!$G$5:$H$3000,2,0)</f>
        <v>2178.6109040000001</v>
      </c>
      <c r="H776" s="67">
        <f t="shared" si="14"/>
        <v>8.2910628817820325E-2</v>
      </c>
      <c r="I776" s="66">
        <f>IF(H776="",0,RANK($H776,H776:H777,0))</f>
        <v>1</v>
      </c>
    </row>
    <row r="777" spans="1:9" ht="17.399999999999999" thickBot="1" x14ac:dyDescent="0.4">
      <c r="A777" s="218">
        <v>58</v>
      </c>
      <c r="B777" s="218" t="s">
        <v>1709</v>
      </c>
      <c r="C777" s="219" t="s">
        <v>417</v>
      </c>
      <c r="D777" s="219">
        <v>52901</v>
      </c>
      <c r="E777" s="219" t="s">
        <v>1711</v>
      </c>
      <c r="F777" s="55">
        <f>IFERROR(VLOOKUP(D777,'Vta RdV'!$A$3:$B$2000,2,0),0)</f>
        <v>53.82</v>
      </c>
      <c r="G777" s="55">
        <f>VLOOKUP(D777,Objetivos!$G$5:$H$3000,2,0)</f>
        <v>1882.7036639999999</v>
      </c>
      <c r="H777" s="56">
        <f t="shared" si="14"/>
        <v>2.8586548711364276E-2</v>
      </c>
      <c r="I777" s="55">
        <f>IF(H777="",0,RANK($H777,H776:H777,0))</f>
        <v>2</v>
      </c>
    </row>
    <row r="778" spans="1:9" ht="16.8" x14ac:dyDescent="0.35">
      <c r="A778" s="220">
        <v>58</v>
      </c>
      <c r="B778" s="220" t="s">
        <v>1709</v>
      </c>
      <c r="C778" s="221" t="s">
        <v>417</v>
      </c>
      <c r="D778" s="221">
        <v>5016</v>
      </c>
      <c r="E778" s="221" t="s">
        <v>1712</v>
      </c>
      <c r="F778" s="230">
        <f>IFERROR(VLOOKUP(D778,'Vta RdV'!$A$3:$B$2000,2,0),0)</f>
        <v>0</v>
      </c>
      <c r="G778" s="230">
        <f>VLOOKUP(D778,Objetivos!$G$5:$H$3000,2,0)</f>
        <v>1426.58672</v>
      </c>
      <c r="H778" s="233">
        <f t="shared" si="14"/>
        <v>0</v>
      </c>
      <c r="I778" s="230">
        <f>IF(H778="",0,RANK($H778,H778:H779,0))</f>
        <v>1</v>
      </c>
    </row>
    <row r="779" spans="1:9" ht="17.399999999999999" thickBot="1" x14ac:dyDescent="0.4">
      <c r="A779" s="222">
        <v>58</v>
      </c>
      <c r="B779" s="222" t="s">
        <v>1709</v>
      </c>
      <c r="C779" s="223" t="s">
        <v>417</v>
      </c>
      <c r="D779" s="223">
        <v>53230</v>
      </c>
      <c r="E779" s="223" t="s">
        <v>1713</v>
      </c>
      <c r="F779" s="231">
        <f>IFERROR(VLOOKUP(D779,'Vta RdV'!$A$3:$B$2000,2,0),0)</f>
        <v>0</v>
      </c>
      <c r="G779" s="231">
        <f>VLOOKUP(D779,Objetivos!$G$5:$H$3000,2,0)</f>
        <v>1361.1205440000001</v>
      </c>
      <c r="H779" s="234">
        <f t="shared" si="14"/>
        <v>0</v>
      </c>
      <c r="I779" s="231">
        <f>IF(H779="",0,RANK($H779,H778:H779,0))</f>
        <v>1</v>
      </c>
    </row>
    <row r="780" spans="1:9" ht="16.8" x14ac:dyDescent="0.35">
      <c r="A780" s="216">
        <v>58</v>
      </c>
      <c r="B780" s="216" t="s">
        <v>1709</v>
      </c>
      <c r="C780" s="217" t="s">
        <v>417</v>
      </c>
      <c r="D780" s="217">
        <v>53340</v>
      </c>
      <c r="E780" s="217" t="s">
        <v>1714</v>
      </c>
      <c r="F780" s="66">
        <f>IFERROR(VLOOKUP(D780,'Vta RdV'!$A$3:$B$2000,2,0),0)</f>
        <v>33.08</v>
      </c>
      <c r="G780" s="66">
        <f>VLOOKUP(D780,Objetivos!$G$5:$H$3000,2,0)</f>
        <v>1345.5214480000002</v>
      </c>
      <c r="H780" s="67">
        <f t="shared" si="14"/>
        <v>2.4585263987557032E-2</v>
      </c>
      <c r="I780" s="66">
        <f>IF(H780="",0,RANK($H780,H780:H781,0))</f>
        <v>1</v>
      </c>
    </row>
    <row r="781" spans="1:9" ht="17.399999999999999" thickBot="1" x14ac:dyDescent="0.4">
      <c r="A781" s="218">
        <v>58</v>
      </c>
      <c r="B781" s="218" t="s">
        <v>1709</v>
      </c>
      <c r="C781" s="219" t="s">
        <v>417</v>
      </c>
      <c r="D781" s="219">
        <v>10744</v>
      </c>
      <c r="E781" s="219" t="s">
        <v>1715</v>
      </c>
      <c r="F781" s="55">
        <f>IFERROR(VLOOKUP(D781,'Vta RdV'!$A$3:$B$2000,2,0),0)</f>
        <v>0</v>
      </c>
      <c r="G781" s="55">
        <f>VLOOKUP(D781,Objetivos!$G$5:$H$3000,2,0)</f>
        <v>1123.2561680000001</v>
      </c>
      <c r="H781" s="56">
        <f t="shared" si="14"/>
        <v>0</v>
      </c>
      <c r="I781" s="55">
        <f>IF(H781="",0,RANK($H781,H780:H781,0))</f>
        <v>2</v>
      </c>
    </row>
    <row r="782" spans="1:9" ht="16.8" x14ac:dyDescent="0.35">
      <c r="A782" s="220">
        <v>58</v>
      </c>
      <c r="B782" s="220" t="s">
        <v>1709</v>
      </c>
      <c r="C782" s="221" t="s">
        <v>417</v>
      </c>
      <c r="D782" s="221">
        <v>53081</v>
      </c>
      <c r="E782" s="221" t="s">
        <v>1716</v>
      </c>
      <c r="F782" s="230">
        <f>IFERROR(VLOOKUP(D782,'Vta RdV'!$A$3:$B$2000,2,0),0)</f>
        <v>119.9</v>
      </c>
      <c r="G782" s="230">
        <f>VLOOKUP(D782,Objetivos!$G$5:$H$3000,2,0)</f>
        <v>1079.5766959999999</v>
      </c>
      <c r="H782" s="233">
        <f t="shared" si="14"/>
        <v>0.11106204908298616</v>
      </c>
      <c r="I782" s="230">
        <f>IF(H782="",0,RANK($H782,H782:H783,0))</f>
        <v>1</v>
      </c>
    </row>
    <row r="783" spans="1:9" ht="17.399999999999999" thickBot="1" x14ac:dyDescent="0.4">
      <c r="A783" s="222">
        <v>58</v>
      </c>
      <c r="B783" s="222" t="s">
        <v>1709</v>
      </c>
      <c r="C783" s="223" t="s">
        <v>417</v>
      </c>
      <c r="D783" s="223">
        <v>53780</v>
      </c>
      <c r="E783" s="223" t="s">
        <v>1717</v>
      </c>
      <c r="F783" s="231">
        <f>IFERROR(VLOOKUP(D783,'Vta RdV'!$A$3:$B$2000,2,0),0)</f>
        <v>90.42</v>
      </c>
      <c r="G783" s="231">
        <f>VLOOKUP(D783,Objetivos!$G$5:$H$3000,2,0)</f>
        <v>1054.4270880000001</v>
      </c>
      <c r="H783" s="234">
        <f t="shared" si="14"/>
        <v>8.5752728689382829E-2</v>
      </c>
      <c r="I783" s="231">
        <f>IF(H783="",0,RANK($H783,H782:H783,0))</f>
        <v>2</v>
      </c>
    </row>
    <row r="784" spans="1:9" ht="16.8" x14ac:dyDescent="0.35">
      <c r="A784" s="224">
        <v>58</v>
      </c>
      <c r="B784" s="224" t="s">
        <v>1709</v>
      </c>
      <c r="C784" s="225" t="s">
        <v>417</v>
      </c>
      <c r="D784" s="225">
        <v>53013</v>
      </c>
      <c r="E784" s="225" t="s">
        <v>1718</v>
      </c>
      <c r="F784" s="53">
        <f>IFERROR(VLOOKUP(D784,'Vta RdV'!$A$3:$B$2000,2,0),0)</f>
        <v>0</v>
      </c>
      <c r="G784" s="53">
        <f>VLOOKUP(D784,Objetivos!$G$5:$H$3000,2,0)</f>
        <v>1036.963272</v>
      </c>
      <c r="H784" s="61">
        <f t="shared" si="14"/>
        <v>0</v>
      </c>
      <c r="I784" s="53">
        <f>IF(H784="",0,RANK($H784,H784:H786,0))</f>
        <v>1</v>
      </c>
    </row>
    <row r="785" spans="1:9" ht="16.8" x14ac:dyDescent="0.35">
      <c r="A785" s="216">
        <v>58</v>
      </c>
      <c r="B785" s="216" t="s">
        <v>1709</v>
      </c>
      <c r="C785" s="217" t="s">
        <v>417</v>
      </c>
      <c r="D785" s="217">
        <v>1764</v>
      </c>
      <c r="E785" s="217" t="s">
        <v>1719</v>
      </c>
      <c r="F785" s="66">
        <f>IFERROR(VLOOKUP(D785,'Vta RdV'!$A$3:$B$2000,2,0),0)</f>
        <v>0</v>
      </c>
      <c r="G785" s="66">
        <f>VLOOKUP(D785,Objetivos!$G$5:$H$3000,2,0)</f>
        <v>926.68622399999992</v>
      </c>
      <c r="H785" s="67">
        <f t="shared" si="14"/>
        <v>0</v>
      </c>
      <c r="I785" s="66">
        <f>IF(H785="",0,RANK($H785,H784:H786,0))</f>
        <v>1</v>
      </c>
    </row>
    <row r="786" spans="1:9" ht="17.399999999999999" thickBot="1" x14ac:dyDescent="0.4">
      <c r="A786" s="218">
        <v>58</v>
      </c>
      <c r="B786" s="218" t="s">
        <v>1709</v>
      </c>
      <c r="C786" s="219" t="s">
        <v>417</v>
      </c>
      <c r="D786" s="219">
        <v>53962</v>
      </c>
      <c r="E786" s="219" t="s">
        <v>1720</v>
      </c>
      <c r="F786" s="55">
        <f>IFERROR(VLOOKUP(D786,'Vta RdV'!$A$3:$B$2000,2,0),0)</f>
        <v>0</v>
      </c>
      <c r="G786" s="55">
        <f>VLOOKUP(D786,Objetivos!$G$5:$H$3000,2,0)</f>
        <v>795.26512000000002</v>
      </c>
      <c r="H786" s="56">
        <f t="shared" si="14"/>
        <v>0</v>
      </c>
      <c r="I786" s="55">
        <f>IF(H786="",0,RANK($H786,H784:H786,0))</f>
        <v>1</v>
      </c>
    </row>
    <row r="787" spans="1:9" ht="16.8" x14ac:dyDescent="0.35">
      <c r="A787" s="220">
        <v>58</v>
      </c>
      <c r="B787" s="220" t="s">
        <v>1721</v>
      </c>
      <c r="C787" s="221" t="s">
        <v>418</v>
      </c>
      <c r="D787" s="221">
        <v>1568</v>
      </c>
      <c r="E787" s="221" t="s">
        <v>1722</v>
      </c>
      <c r="F787" s="230">
        <f>IFERROR(VLOOKUP(D787,'Vta RdV'!$A$3:$B$2000,2,0),0)</f>
        <v>0</v>
      </c>
      <c r="G787" s="230">
        <f>VLOOKUP(D787,Objetivos!$G$5:$H$3000,2,0)</f>
        <v>5937.8920719999996</v>
      </c>
      <c r="H787" s="233">
        <f t="shared" si="14"/>
        <v>0</v>
      </c>
      <c r="I787" s="230">
        <f>IF(H787="",0,RANK($H787,H787:H788,0))</f>
        <v>1</v>
      </c>
    </row>
    <row r="788" spans="1:9" ht="17.399999999999999" thickBot="1" x14ac:dyDescent="0.4">
      <c r="A788" s="222">
        <v>58</v>
      </c>
      <c r="B788" s="222" t="s">
        <v>1721</v>
      </c>
      <c r="C788" s="223" t="s">
        <v>418</v>
      </c>
      <c r="D788" s="223">
        <v>2616</v>
      </c>
      <c r="E788" s="223" t="s">
        <v>1723</v>
      </c>
      <c r="F788" s="231">
        <f>IFERROR(VLOOKUP(D788,'Vta RdV'!$A$3:$B$2000,2,0),0)</f>
        <v>0</v>
      </c>
      <c r="G788" s="231">
        <f>VLOOKUP(D788,Objetivos!$G$5:$H$3000,2,0)</f>
        <v>4020.6498080000006</v>
      </c>
      <c r="H788" s="234">
        <f t="shared" si="14"/>
        <v>0</v>
      </c>
      <c r="I788" s="231">
        <f>IF(H788="",0,RANK($H788,H787:H788,0))</f>
        <v>1</v>
      </c>
    </row>
    <row r="789" spans="1:9" ht="16.8" x14ac:dyDescent="0.35">
      <c r="A789" s="216">
        <v>58</v>
      </c>
      <c r="B789" s="216" t="s">
        <v>1721</v>
      </c>
      <c r="C789" s="217" t="s">
        <v>418</v>
      </c>
      <c r="D789" s="217">
        <v>43030</v>
      </c>
      <c r="E789" s="217" t="s">
        <v>1724</v>
      </c>
      <c r="F789" s="66">
        <f>IFERROR(VLOOKUP(D789,'Vta RdV'!$A$3:$B$2000,2,0),0)</f>
        <v>0</v>
      </c>
      <c r="G789" s="66">
        <f>VLOOKUP(D789,Objetivos!$G$5:$H$3000,2,0)</f>
        <v>3787.0425280000004</v>
      </c>
      <c r="H789" s="67">
        <f t="shared" si="14"/>
        <v>0</v>
      </c>
      <c r="I789" s="66">
        <f>IF(H789="",0,RANK($H789,H789:H790,0))</f>
        <v>2</v>
      </c>
    </row>
    <row r="790" spans="1:9" ht="17.399999999999999" thickBot="1" x14ac:dyDescent="0.4">
      <c r="A790" s="218">
        <v>58</v>
      </c>
      <c r="B790" s="218" t="s">
        <v>1721</v>
      </c>
      <c r="C790" s="219" t="s">
        <v>418</v>
      </c>
      <c r="D790" s="219">
        <v>4141</v>
      </c>
      <c r="E790" s="219" t="s">
        <v>1725</v>
      </c>
      <c r="F790" s="55">
        <f>IFERROR(VLOOKUP(D790,'Vta RdV'!$A$3:$B$2000,2,0),0)</f>
        <v>406.79</v>
      </c>
      <c r="G790" s="55">
        <f>VLOOKUP(D790,Objetivos!$G$5:$H$3000,2,0)</f>
        <v>3690.8055760000007</v>
      </c>
      <c r="H790" s="56">
        <f t="shared" si="14"/>
        <v>0.1102171305487374</v>
      </c>
      <c r="I790" s="55">
        <f>IF(H790="",0,RANK($H790,H789:H790,0))</f>
        <v>1</v>
      </c>
    </row>
    <row r="791" spans="1:9" ht="16.8" x14ac:dyDescent="0.35">
      <c r="A791" s="220">
        <v>58</v>
      </c>
      <c r="B791" s="220" t="s">
        <v>1721</v>
      </c>
      <c r="C791" s="221" t="s">
        <v>418</v>
      </c>
      <c r="D791" s="221">
        <v>2647</v>
      </c>
      <c r="E791" s="221" t="s">
        <v>1726</v>
      </c>
      <c r="F791" s="230">
        <f>IFERROR(VLOOKUP(D791,'Vta RdV'!$A$3:$B$2000,2,0),0)</f>
        <v>0</v>
      </c>
      <c r="G791" s="230">
        <f>VLOOKUP(D791,Objetivos!$G$5:$H$3000,2,0)</f>
        <v>3640.1012560000004</v>
      </c>
      <c r="H791" s="233">
        <f t="shared" si="14"/>
        <v>0</v>
      </c>
      <c r="I791" s="230">
        <f>IF(H791="",0,RANK($H791,H791:H792,0))</f>
        <v>2</v>
      </c>
    </row>
    <row r="792" spans="1:9" ht="17.399999999999999" thickBot="1" x14ac:dyDescent="0.4">
      <c r="A792" s="222">
        <v>58</v>
      </c>
      <c r="B792" s="222" t="s">
        <v>1721</v>
      </c>
      <c r="C792" s="223" t="s">
        <v>418</v>
      </c>
      <c r="D792" s="223">
        <v>2803</v>
      </c>
      <c r="E792" s="223" t="s">
        <v>1727</v>
      </c>
      <c r="F792" s="231">
        <f>IFERROR(VLOOKUP(D792,'Vta RdV'!$A$3:$B$2000,2,0),0)</f>
        <v>428.91</v>
      </c>
      <c r="G792" s="231">
        <f>VLOOKUP(D792,Objetivos!$G$5:$H$3000,2,0)</f>
        <v>3493.6223119999995</v>
      </c>
      <c r="H792" s="234">
        <f t="shared" si="14"/>
        <v>0.12276942430976782</v>
      </c>
      <c r="I792" s="231">
        <f>IF(H792="",0,RANK($H792,H791:H792,0))</f>
        <v>1</v>
      </c>
    </row>
    <row r="793" spans="1:9" ht="16.8" x14ac:dyDescent="0.35">
      <c r="A793" s="216">
        <v>58</v>
      </c>
      <c r="B793" s="216" t="s">
        <v>1721</v>
      </c>
      <c r="C793" s="217" t="s">
        <v>418</v>
      </c>
      <c r="D793" s="217">
        <v>4719</v>
      </c>
      <c r="E793" s="217" t="s">
        <v>1728</v>
      </c>
      <c r="F793" s="66">
        <f>IFERROR(VLOOKUP(D793,'Vta RdV'!$A$3:$B$2000,2,0),0)</f>
        <v>0</v>
      </c>
      <c r="G793" s="66">
        <f>VLOOKUP(D793,Objetivos!$G$5:$H$3000,2,0)</f>
        <v>3370.76</v>
      </c>
      <c r="H793" s="67">
        <f t="shared" si="14"/>
        <v>0</v>
      </c>
      <c r="I793" s="66">
        <f>IF(H793="",0,RANK($H793,H793:H794,0))</f>
        <v>2</v>
      </c>
    </row>
    <row r="794" spans="1:9" ht="17.399999999999999" thickBot="1" x14ac:dyDescent="0.4">
      <c r="A794" s="218">
        <v>58</v>
      </c>
      <c r="B794" s="218" t="s">
        <v>1721</v>
      </c>
      <c r="C794" s="219" t="s">
        <v>418</v>
      </c>
      <c r="D794" s="219">
        <v>53377</v>
      </c>
      <c r="E794" s="219" t="s">
        <v>1729</v>
      </c>
      <c r="F794" s="55">
        <f>IFERROR(VLOOKUP(D794,'Vta RdV'!$A$3:$B$2000,2,0),0)</f>
        <v>80.91</v>
      </c>
      <c r="G794" s="55">
        <f>VLOOKUP(D794,Objetivos!$G$5:$H$3000,2,0)</f>
        <v>2796.3029280000001</v>
      </c>
      <c r="H794" s="56">
        <f t="shared" si="14"/>
        <v>2.8934633365301828E-2</v>
      </c>
      <c r="I794" s="55">
        <f>IF(H794="",0,RANK($H794,H793:H794,0))</f>
        <v>1</v>
      </c>
    </row>
    <row r="795" spans="1:9" ht="16.8" x14ac:dyDescent="0.35">
      <c r="A795" s="220">
        <v>58</v>
      </c>
      <c r="B795" s="220" t="s">
        <v>1721</v>
      </c>
      <c r="C795" s="221" t="s">
        <v>418</v>
      </c>
      <c r="D795" s="221">
        <v>53228</v>
      </c>
      <c r="E795" s="221" t="s">
        <v>1730</v>
      </c>
      <c r="F795" s="230">
        <f>IFERROR(VLOOKUP(D795,'Vta RdV'!$A$3:$B$2000,2,0),0)</f>
        <v>0</v>
      </c>
      <c r="G795" s="230">
        <f>VLOOKUP(D795,Objetivos!$G$5:$H$3000,2,0)</f>
        <v>2464.6472159999998</v>
      </c>
      <c r="H795" s="233">
        <f t="shared" si="14"/>
        <v>0</v>
      </c>
      <c r="I795" s="230">
        <f>IF(H795="",0,RANK($H795,H795:H796,0))</f>
        <v>2</v>
      </c>
    </row>
    <row r="796" spans="1:9" ht="17.399999999999999" thickBot="1" x14ac:dyDescent="0.4">
      <c r="A796" s="222">
        <v>58</v>
      </c>
      <c r="B796" s="222" t="s">
        <v>1721</v>
      </c>
      <c r="C796" s="223" t="s">
        <v>418</v>
      </c>
      <c r="D796" s="223">
        <v>42384</v>
      </c>
      <c r="E796" s="223" t="s">
        <v>1731</v>
      </c>
      <c r="F796" s="231">
        <f>IFERROR(VLOOKUP(D796,'Vta RdV'!$A$3:$B$2000,2,0),0)</f>
        <v>382.8</v>
      </c>
      <c r="G796" s="231">
        <f>VLOOKUP(D796,Objetivos!$G$5:$H$3000,2,0)</f>
        <v>2129.6242105263159</v>
      </c>
      <c r="H796" s="234">
        <f t="shared" si="14"/>
        <v>0.17975002261332984</v>
      </c>
      <c r="I796" s="231">
        <f>IF(H796="",0,RANK($H796,H795:H796,0))</f>
        <v>1</v>
      </c>
    </row>
    <row r="797" spans="1:9" ht="16.8" x14ac:dyDescent="0.35">
      <c r="A797" s="216">
        <v>58</v>
      </c>
      <c r="B797" s="216" t="s">
        <v>1732</v>
      </c>
      <c r="C797" s="217" t="s">
        <v>416</v>
      </c>
      <c r="D797" s="217">
        <v>30027</v>
      </c>
      <c r="E797" s="217" t="s">
        <v>1733</v>
      </c>
      <c r="F797" s="66">
        <f>IFERROR(VLOOKUP(D797,'Vta RdV'!$A$3:$B$2000,2,0),0)</f>
        <v>50.22</v>
      </c>
      <c r="G797" s="66">
        <f>VLOOKUP(D797,Objetivos!$G$5:$H$3000,2,0)</f>
        <v>3732.354933333334</v>
      </c>
      <c r="H797" s="67">
        <f t="shared" si="14"/>
        <v>1.3455311967114808E-2</v>
      </c>
      <c r="I797" s="66">
        <f>IF(H797="",0,RANK($H797,H797:H798,0))</f>
        <v>2</v>
      </c>
    </row>
    <row r="798" spans="1:9" ht="17.399999999999999" thickBot="1" x14ac:dyDescent="0.4">
      <c r="A798" s="218">
        <v>58</v>
      </c>
      <c r="B798" s="218" t="s">
        <v>1732</v>
      </c>
      <c r="C798" s="219" t="s">
        <v>416</v>
      </c>
      <c r="D798" s="219">
        <v>3643</v>
      </c>
      <c r="E798" s="219" t="s">
        <v>1734</v>
      </c>
      <c r="F798" s="55">
        <f>IFERROR(VLOOKUP(D798,'Vta RdV'!$A$3:$B$2000,2,0),0)</f>
        <v>905.27</v>
      </c>
      <c r="G798" s="55">
        <f>VLOOKUP(D798,Objetivos!$G$5:$H$3000,2,0)</f>
        <v>3248.5789221052637</v>
      </c>
      <c r="H798" s="56">
        <f t="shared" si="14"/>
        <v>0.27866646361583042</v>
      </c>
      <c r="I798" s="55">
        <f>IF(H798="",0,RANK($H798,H797:H798,0))</f>
        <v>1</v>
      </c>
    </row>
    <row r="799" spans="1:9" ht="16.8" x14ac:dyDescent="0.35">
      <c r="A799" s="220">
        <v>58</v>
      </c>
      <c r="B799" s="220" t="s">
        <v>1732</v>
      </c>
      <c r="C799" s="221" t="s">
        <v>416</v>
      </c>
      <c r="D799" s="221">
        <v>3286</v>
      </c>
      <c r="E799" s="221" t="s">
        <v>1735</v>
      </c>
      <c r="F799" s="230">
        <f>IFERROR(VLOOKUP(D799,'Vta RdV'!$A$3:$B$2000,2,0),0)</f>
        <v>762.03</v>
      </c>
      <c r="G799" s="230">
        <f>VLOOKUP(D799,Objetivos!$G$5:$H$3000,2,0)</f>
        <v>3119.5480505263158</v>
      </c>
      <c r="H799" s="233">
        <f t="shared" si="14"/>
        <v>0.24427576932864803</v>
      </c>
      <c r="I799" s="230">
        <f>IF(H799="",0,RANK($H799,H799:H800,0))</f>
        <v>2</v>
      </c>
    </row>
    <row r="800" spans="1:9" ht="17.399999999999999" thickBot="1" x14ac:dyDescent="0.4">
      <c r="A800" s="222">
        <v>58</v>
      </c>
      <c r="B800" s="222" t="s">
        <v>1732</v>
      </c>
      <c r="C800" s="223" t="s">
        <v>416</v>
      </c>
      <c r="D800" s="223">
        <v>30243</v>
      </c>
      <c r="E800" s="223" t="s">
        <v>1736</v>
      </c>
      <c r="F800" s="231">
        <f>IFERROR(VLOOKUP(D800,'Vta RdV'!$A$3:$B$2000,2,0),0)</f>
        <v>5495.4</v>
      </c>
      <c r="G800" s="231">
        <f>VLOOKUP(D800,Objetivos!$G$5:$H$3000,2,0)</f>
        <v>2426.0908319999999</v>
      </c>
      <c r="H800" s="234">
        <f t="shared" si="14"/>
        <v>2.2651254139028874</v>
      </c>
      <c r="I800" s="231">
        <f>IF(H800="",0,RANK($H800,H799:H800,0))</f>
        <v>1</v>
      </c>
    </row>
    <row r="801" spans="1:9" ht="16.8" x14ac:dyDescent="0.35">
      <c r="A801" s="216">
        <v>58</v>
      </c>
      <c r="B801" s="216" t="s">
        <v>1732</v>
      </c>
      <c r="C801" s="217" t="s">
        <v>416</v>
      </c>
      <c r="D801" s="217">
        <v>320</v>
      </c>
      <c r="E801" s="217" t="s">
        <v>1737</v>
      </c>
      <c r="F801" s="66">
        <f>IFERROR(VLOOKUP(D801,'Vta RdV'!$A$3:$B$2000,2,0),0)</f>
        <v>142.9</v>
      </c>
      <c r="G801" s="66">
        <f>VLOOKUP(D801,Objetivos!$G$5:$H$3000,2,0)</f>
        <v>2227.747974736842</v>
      </c>
      <c r="H801" s="67">
        <f t="shared" si="14"/>
        <v>6.414549653754277E-2</v>
      </c>
      <c r="I801" s="66">
        <f>IF(H801="",0,RANK($H801,H801:H802,0))</f>
        <v>1</v>
      </c>
    </row>
    <row r="802" spans="1:9" ht="17.399999999999999" thickBot="1" x14ac:dyDescent="0.4">
      <c r="A802" s="218">
        <v>58</v>
      </c>
      <c r="B802" s="218" t="s">
        <v>1732</v>
      </c>
      <c r="C802" s="219" t="s">
        <v>416</v>
      </c>
      <c r="D802" s="219">
        <v>53422</v>
      </c>
      <c r="E802" s="219" t="s">
        <v>1738</v>
      </c>
      <c r="F802" s="55">
        <f>IFERROR(VLOOKUP(D802,'Vta RdV'!$A$3:$B$2000,2,0),0)</f>
        <v>0</v>
      </c>
      <c r="G802" s="55">
        <f>VLOOKUP(D802,Objetivos!$G$5:$H$3000,2,0)</f>
        <v>1764.1088589473686</v>
      </c>
      <c r="H802" s="56">
        <f t="shared" si="14"/>
        <v>0</v>
      </c>
      <c r="I802" s="55">
        <f>IF(H802="",0,RANK($H802,H801:H802,0))</f>
        <v>2</v>
      </c>
    </row>
    <row r="803" spans="1:9" ht="16.8" x14ac:dyDescent="0.35">
      <c r="A803" s="220">
        <v>58</v>
      </c>
      <c r="B803" s="220" t="s">
        <v>1732</v>
      </c>
      <c r="C803" s="221" t="s">
        <v>416</v>
      </c>
      <c r="D803" s="221">
        <v>42435</v>
      </c>
      <c r="E803" s="221" t="s">
        <v>1739</v>
      </c>
      <c r="F803" s="230">
        <f>IFERROR(VLOOKUP(D803,'Vta RdV'!$A$3:$B$2000,2,0),0)</f>
        <v>0</v>
      </c>
      <c r="G803" s="230">
        <f>VLOOKUP(D803,Objetivos!$G$5:$H$3000,2,0)</f>
        <v>1403.7398063157896</v>
      </c>
      <c r="H803" s="233">
        <f t="shared" si="14"/>
        <v>0</v>
      </c>
      <c r="I803" s="230">
        <f>IF(H803="",0,RANK($H803,H803:H804,0))</f>
        <v>2</v>
      </c>
    </row>
    <row r="804" spans="1:9" ht="17.399999999999999" thickBot="1" x14ac:dyDescent="0.4">
      <c r="A804" s="222">
        <v>58</v>
      </c>
      <c r="B804" s="222" t="s">
        <v>1732</v>
      </c>
      <c r="C804" s="223" t="s">
        <v>416</v>
      </c>
      <c r="D804" s="223">
        <v>53231</v>
      </c>
      <c r="E804" s="223" t="s">
        <v>1740</v>
      </c>
      <c r="F804" s="231">
        <f>IFERROR(VLOOKUP(D804,'Vta RdV'!$A$3:$B$2000,2,0),0)</f>
        <v>94.55</v>
      </c>
      <c r="G804" s="231">
        <f>VLOOKUP(D804,Objetivos!$G$5:$H$3000,2,0)</f>
        <v>1317.2074863157895</v>
      </c>
      <c r="H804" s="234">
        <f t="shared" si="14"/>
        <v>7.1780642747829346E-2</v>
      </c>
      <c r="I804" s="231">
        <f>IF(H804="",0,RANK($H804,H803:H804,0))</f>
        <v>1</v>
      </c>
    </row>
    <row r="805" spans="1:9" ht="16.8" x14ac:dyDescent="0.35">
      <c r="A805" s="216">
        <v>58</v>
      </c>
      <c r="B805" s="216" t="s">
        <v>1732</v>
      </c>
      <c r="C805" s="217" t="s">
        <v>416</v>
      </c>
      <c r="D805" s="217">
        <v>53065</v>
      </c>
      <c r="E805" s="217" t="s">
        <v>1741</v>
      </c>
      <c r="F805" s="66">
        <f>IFERROR(VLOOKUP(D805,'Vta RdV'!$A$3:$B$2000,2,0),0)</f>
        <v>0</v>
      </c>
      <c r="G805" s="66">
        <f>VLOOKUP(D805,Objetivos!$G$5:$H$3000,2,0)</f>
        <v>1184.0782240000001</v>
      </c>
      <c r="H805" s="67">
        <f t="shared" si="14"/>
        <v>0</v>
      </c>
      <c r="I805" s="66">
        <f>IF(H805="",0,RANK($H805,H805:H806,0))</f>
        <v>2</v>
      </c>
    </row>
    <row r="806" spans="1:9" ht="17.399999999999999" thickBot="1" x14ac:dyDescent="0.4">
      <c r="A806" s="218">
        <v>58</v>
      </c>
      <c r="B806" s="218" t="s">
        <v>1732</v>
      </c>
      <c r="C806" s="219" t="s">
        <v>416</v>
      </c>
      <c r="D806" s="219">
        <v>53344</v>
      </c>
      <c r="E806" s="219" t="s">
        <v>1742</v>
      </c>
      <c r="F806" s="55">
        <f>IFERROR(VLOOKUP(D806,'Vta RdV'!$A$3:$B$2000,2,0),0)</f>
        <v>133.78</v>
      </c>
      <c r="G806" s="55">
        <f>VLOOKUP(D806,Objetivos!$G$5:$H$3000,2,0)</f>
        <v>1147.8591039999999</v>
      </c>
      <c r="H806" s="56">
        <f t="shared" si="14"/>
        <v>0.11654740510730838</v>
      </c>
      <c r="I806" s="55">
        <f>IF(H806="",0,RANK($H806,H805:H806,0))</f>
        <v>1</v>
      </c>
    </row>
    <row r="807" spans="1:9" ht="16.8" x14ac:dyDescent="0.35">
      <c r="A807" s="220">
        <v>58</v>
      </c>
      <c r="B807" s="220" t="s">
        <v>1743</v>
      </c>
      <c r="C807" s="221" t="s">
        <v>811</v>
      </c>
      <c r="D807" s="221">
        <v>52192</v>
      </c>
      <c r="E807" s="221" t="s">
        <v>1744</v>
      </c>
      <c r="F807" s="230">
        <f>IFERROR(VLOOKUP(D807,'Vta RdV'!$A$3:$B$2000,2,0),0)</f>
        <v>222.53</v>
      </c>
      <c r="G807" s="230">
        <f>VLOOKUP(D807,Objetivos!$G$5:$H$3000,2,0)</f>
        <v>2713.4839760000004</v>
      </c>
      <c r="H807" s="233">
        <f t="shared" si="14"/>
        <v>8.2008960424389835E-2</v>
      </c>
      <c r="I807" s="230">
        <f>IF(H807="",0,RANK($H807,H807:H808,0))</f>
        <v>2</v>
      </c>
    </row>
    <row r="808" spans="1:9" ht="17.399999999999999" thickBot="1" x14ac:dyDescent="0.4">
      <c r="A808" s="222">
        <v>58</v>
      </c>
      <c r="B808" s="222" t="s">
        <v>1743</v>
      </c>
      <c r="C808" s="223" t="s">
        <v>811</v>
      </c>
      <c r="D808" s="223">
        <v>40148</v>
      </c>
      <c r="E808" s="223" t="s">
        <v>1745</v>
      </c>
      <c r="F808" s="231">
        <f>IFERROR(VLOOKUP(D808,'Vta RdV'!$A$3:$B$2000,2,0),0)</f>
        <v>378.35</v>
      </c>
      <c r="G808" s="231">
        <f>VLOOKUP(D808,Objetivos!$G$5:$H$3000,2,0)</f>
        <v>2379.6889999999999</v>
      </c>
      <c r="H808" s="234">
        <f t="shared" si="14"/>
        <v>0.15899136399756442</v>
      </c>
      <c r="I808" s="231">
        <f>IF(H808="",0,RANK($H808,H807:H808,0))</f>
        <v>1</v>
      </c>
    </row>
    <row r="809" spans="1:9" ht="16.8" x14ac:dyDescent="0.35">
      <c r="A809" s="216">
        <v>58</v>
      </c>
      <c r="B809" s="216" t="s">
        <v>1743</v>
      </c>
      <c r="C809" s="217" t="s">
        <v>811</v>
      </c>
      <c r="D809" s="217">
        <v>40273</v>
      </c>
      <c r="E809" s="217" t="s">
        <v>1746</v>
      </c>
      <c r="F809" s="66">
        <f>IFERROR(VLOOKUP(D809,'Vta RdV'!$A$3:$B$2000,2,0),0)</f>
        <v>415.8</v>
      </c>
      <c r="G809" s="66">
        <f>VLOOKUP(D809,Objetivos!$G$5:$H$3000,2,0)</f>
        <v>2336.7089920000003</v>
      </c>
      <c r="H809" s="67">
        <f t="shared" si="14"/>
        <v>0.17794256855412485</v>
      </c>
      <c r="I809" s="66">
        <f>IF(H809="",0,RANK($H809,H809:H810,0))</f>
        <v>1</v>
      </c>
    </row>
    <row r="810" spans="1:9" ht="17.399999999999999" thickBot="1" x14ac:dyDescent="0.4">
      <c r="A810" s="218">
        <v>58</v>
      </c>
      <c r="B810" s="218" t="s">
        <v>1743</v>
      </c>
      <c r="C810" s="219" t="s">
        <v>811</v>
      </c>
      <c r="D810" s="219">
        <v>4268</v>
      </c>
      <c r="E810" s="219" t="s">
        <v>1747</v>
      </c>
      <c r="F810" s="55">
        <f>IFERROR(VLOOKUP(D810,'Vta RdV'!$A$3:$B$2000,2,0),0)</f>
        <v>195</v>
      </c>
      <c r="G810" s="55">
        <f>VLOOKUP(D810,Objetivos!$G$5:$H$3000,2,0)</f>
        <v>1931.4483760000001</v>
      </c>
      <c r="H810" s="56">
        <f t="shared" si="14"/>
        <v>0.10096050322807075</v>
      </c>
      <c r="I810" s="55">
        <f>IF(H810="",0,RANK($H810,H809:H810,0))</f>
        <v>2</v>
      </c>
    </row>
    <row r="811" spans="1:9" ht="16.8" x14ac:dyDescent="0.35">
      <c r="A811" s="220">
        <v>58</v>
      </c>
      <c r="B811" s="220" t="s">
        <v>1743</v>
      </c>
      <c r="C811" s="221" t="s">
        <v>811</v>
      </c>
      <c r="D811" s="221">
        <v>53356</v>
      </c>
      <c r="E811" s="221" t="s">
        <v>1748</v>
      </c>
      <c r="F811" s="230">
        <f>IFERROR(VLOOKUP(D811,'Vta RdV'!$A$3:$B$2000,2,0),0)</f>
        <v>0</v>
      </c>
      <c r="G811" s="230">
        <f>VLOOKUP(D811,Objetivos!$G$5:$H$3000,2,0)</f>
        <v>1911.375866666667</v>
      </c>
      <c r="H811" s="233">
        <f t="shared" si="14"/>
        <v>0</v>
      </c>
      <c r="I811" s="230">
        <f>IF(H811="",0,RANK($H811,H811:H812,0))</f>
        <v>1</v>
      </c>
    </row>
    <row r="812" spans="1:9" ht="17.399999999999999" thickBot="1" x14ac:dyDescent="0.4">
      <c r="A812" s="222">
        <v>58</v>
      </c>
      <c r="B812" s="222" t="s">
        <v>1743</v>
      </c>
      <c r="C812" s="223" t="s">
        <v>811</v>
      </c>
      <c r="D812" s="223">
        <v>40383</v>
      </c>
      <c r="E812" s="223" t="s">
        <v>1749</v>
      </c>
      <c r="F812" s="231">
        <f>IFERROR(VLOOKUP(D812,'Vta RdV'!$A$3:$B$2000,2,0),0)</f>
        <v>0</v>
      </c>
      <c r="G812" s="231">
        <f>VLOOKUP(D812,Objetivos!$G$5:$H$3000,2,0)</f>
        <v>1687.6666442105263</v>
      </c>
      <c r="H812" s="234">
        <f t="shared" si="14"/>
        <v>0</v>
      </c>
      <c r="I812" s="231">
        <f>IF(H812="",0,RANK($H812,H811:H812,0))</f>
        <v>1</v>
      </c>
    </row>
    <row r="813" spans="1:9" ht="16.8" x14ac:dyDescent="0.35">
      <c r="A813" s="216">
        <v>58</v>
      </c>
      <c r="B813" s="216" t="s">
        <v>1743</v>
      </c>
      <c r="C813" s="217" t="s">
        <v>811</v>
      </c>
      <c r="D813" s="217">
        <v>4230</v>
      </c>
      <c r="E813" s="217" t="s">
        <v>1750</v>
      </c>
      <c r="F813" s="66">
        <f>IFERROR(VLOOKUP(D813,'Vta RdV'!$A$3:$B$2000,2,0),0)</f>
        <v>7.96</v>
      </c>
      <c r="G813" s="66">
        <f>VLOOKUP(D813,Objetivos!$G$5:$H$3000,2,0)</f>
        <v>1529.9278000000002</v>
      </c>
      <c r="H813" s="67">
        <f t="shared" si="14"/>
        <v>5.2028598996632387E-3</v>
      </c>
      <c r="I813" s="66">
        <f>IF(H813="",0,RANK($H813,H813:H814,0))</f>
        <v>2</v>
      </c>
    </row>
    <row r="814" spans="1:9" ht="17.399999999999999" thickBot="1" x14ac:dyDescent="0.4">
      <c r="A814" s="218">
        <v>58</v>
      </c>
      <c r="B814" s="218" t="s">
        <v>1743</v>
      </c>
      <c r="C814" s="219" t="s">
        <v>811</v>
      </c>
      <c r="D814" s="219">
        <v>52625</v>
      </c>
      <c r="E814" s="219" t="s">
        <v>1751</v>
      </c>
      <c r="F814" s="55">
        <f>IFERROR(VLOOKUP(D814,'Vta RdV'!$A$3:$B$2000,2,0),0)</f>
        <v>306.12</v>
      </c>
      <c r="G814" s="55">
        <f>VLOOKUP(D814,Objetivos!$G$5:$H$3000,2,0)</f>
        <v>1344.6609280000002</v>
      </c>
      <c r="H814" s="56">
        <f t="shared" si="14"/>
        <v>0.22765590464156027</v>
      </c>
      <c r="I814" s="55">
        <f>IF(H814="",0,RANK($H814,H813:H814,0))</f>
        <v>1</v>
      </c>
    </row>
    <row r="815" spans="1:9" ht="16.8" x14ac:dyDescent="0.35">
      <c r="A815" s="220">
        <v>58</v>
      </c>
      <c r="B815" s="220" t="s">
        <v>1743</v>
      </c>
      <c r="C815" s="221" t="s">
        <v>811</v>
      </c>
      <c r="D815" s="221">
        <v>54012</v>
      </c>
      <c r="E815" s="221" t="s">
        <v>1752</v>
      </c>
      <c r="F815" s="230">
        <f>IFERROR(VLOOKUP(D815,'Vta RdV'!$A$3:$B$2000,2,0),0)</f>
        <v>0</v>
      </c>
      <c r="G815" s="230">
        <f>VLOOKUP(D815,Objetivos!$G$5:$H$3000,2,0)</f>
        <v>1088.823128</v>
      </c>
      <c r="H815" s="233">
        <f t="shared" si="14"/>
        <v>0</v>
      </c>
      <c r="I815" s="230">
        <f>IF(H815="",0,RANK($H815,H815:H816,0))</f>
        <v>1</v>
      </c>
    </row>
    <row r="816" spans="1:9" ht="17.399999999999999" thickBot="1" x14ac:dyDescent="0.4">
      <c r="A816" s="222">
        <v>58</v>
      </c>
      <c r="B816" s="222" t="s">
        <v>1743</v>
      </c>
      <c r="C816" s="223" t="s">
        <v>811</v>
      </c>
      <c r="D816" s="223">
        <v>53496</v>
      </c>
      <c r="E816" s="223" t="s">
        <v>1753</v>
      </c>
      <c r="F816" s="231">
        <f>IFERROR(VLOOKUP(D816,'Vta RdV'!$A$3:$B$2000,2,0),0)</f>
        <v>0</v>
      </c>
      <c r="G816" s="231">
        <f>VLOOKUP(D816,Objetivos!$G$5:$H$3000,2,0)</f>
        <v>1039.5684880000001</v>
      </c>
      <c r="H816" s="234">
        <f t="shared" si="14"/>
        <v>0</v>
      </c>
      <c r="I816" s="231">
        <f>IF(H816="",0,RANK($H816,H815:H816,0))</f>
        <v>1</v>
      </c>
    </row>
    <row r="817" spans="1:9" ht="16.8" x14ac:dyDescent="0.35">
      <c r="A817" s="224">
        <v>58</v>
      </c>
      <c r="B817" s="224" t="s">
        <v>1743</v>
      </c>
      <c r="C817" s="225" t="s">
        <v>811</v>
      </c>
      <c r="D817" s="225">
        <v>53832</v>
      </c>
      <c r="E817" s="225" t="s">
        <v>1754</v>
      </c>
      <c r="F817" s="53">
        <f>IFERROR(VLOOKUP(D817,'Vta RdV'!$A$3:$B$2000,2,0),0)</f>
        <v>199.87</v>
      </c>
      <c r="G817" s="53">
        <f>VLOOKUP(D817,Objetivos!$G$5:$H$3000,2,0)</f>
        <v>985.62055199999998</v>
      </c>
      <c r="H817" s="61">
        <f t="shared" si="14"/>
        <v>0.20278595002349342</v>
      </c>
      <c r="I817" s="53">
        <f>IF(H817="",0,RANK($H817,H817:H819,0))</f>
        <v>2</v>
      </c>
    </row>
    <row r="818" spans="1:9" ht="16.8" x14ac:dyDescent="0.35">
      <c r="A818" s="216">
        <v>58</v>
      </c>
      <c r="B818" s="216" t="s">
        <v>1743</v>
      </c>
      <c r="C818" s="217" t="s">
        <v>811</v>
      </c>
      <c r="D818" s="217">
        <v>53656</v>
      </c>
      <c r="E818" s="217" t="s">
        <v>1755</v>
      </c>
      <c r="F818" s="66">
        <f>IFERROR(VLOOKUP(D818,'Vta RdV'!$A$3:$B$2000,2,0),0)</f>
        <v>0</v>
      </c>
      <c r="G818" s="66">
        <f>VLOOKUP(D818,Objetivos!$G$5:$H$3000,2,0)</f>
        <v>905.94714399999998</v>
      </c>
      <c r="H818" s="67">
        <f t="shared" si="14"/>
        <v>0</v>
      </c>
      <c r="I818" s="66">
        <f>IF(H818="",0,RANK($H818,H817:H819,0))</f>
        <v>3</v>
      </c>
    </row>
    <row r="819" spans="1:9" ht="17.399999999999999" thickBot="1" x14ac:dyDescent="0.4">
      <c r="A819" s="218">
        <v>58</v>
      </c>
      <c r="B819" s="218" t="s">
        <v>1743</v>
      </c>
      <c r="C819" s="219" t="s">
        <v>811</v>
      </c>
      <c r="D819" s="219">
        <v>53841</v>
      </c>
      <c r="E819" s="219" t="s">
        <v>1756</v>
      </c>
      <c r="F819" s="55">
        <f>IFERROR(VLOOKUP(D819,'Vta RdV'!$A$3:$B$2000,2,0),0)</f>
        <v>348.17</v>
      </c>
      <c r="G819" s="55">
        <f>VLOOKUP(D819,Objetivos!$G$5:$H$3000,2,0)</f>
        <v>823.72231199999987</v>
      </c>
      <c r="H819" s="56">
        <f t="shared" si="14"/>
        <v>0.42267885053962223</v>
      </c>
      <c r="I819" s="55">
        <f>IF(H819="",0,RANK($H819,H817:H819,0))</f>
        <v>1</v>
      </c>
    </row>
    <row r="820" spans="1:9" ht="16.8" x14ac:dyDescent="0.35">
      <c r="A820" s="220">
        <v>58</v>
      </c>
      <c r="B820" s="220" t="s">
        <v>1757</v>
      </c>
      <c r="C820" s="221" t="s">
        <v>420</v>
      </c>
      <c r="D820" s="221">
        <v>7327</v>
      </c>
      <c r="E820" s="221" t="s">
        <v>1758</v>
      </c>
      <c r="F820" s="230">
        <f>IFERROR(VLOOKUP(D820,'Vta RdV'!$A$3:$B$2000,2,0),0)</f>
        <v>87.6</v>
      </c>
      <c r="G820" s="230">
        <f>VLOOKUP(D820,Objetivos!$G$5:$H$3000,2,0)</f>
        <v>3481.834312</v>
      </c>
      <c r="H820" s="233">
        <f t="shared" si="14"/>
        <v>2.5159152374968036E-2</v>
      </c>
      <c r="I820" s="230">
        <f>IF(H820="",0,RANK($H820,H820:H821,0))</f>
        <v>1</v>
      </c>
    </row>
    <row r="821" spans="1:9" ht="17.399999999999999" thickBot="1" x14ac:dyDescent="0.4">
      <c r="A821" s="222">
        <v>58</v>
      </c>
      <c r="B821" s="222" t="s">
        <v>1757</v>
      </c>
      <c r="C821" s="223" t="s">
        <v>420</v>
      </c>
      <c r="D821" s="223">
        <v>629</v>
      </c>
      <c r="E821" s="223" t="s">
        <v>1759</v>
      </c>
      <c r="F821" s="231">
        <f>IFERROR(VLOOKUP(D821,'Vta RdV'!$A$3:$B$2000,2,0),0)</f>
        <v>0</v>
      </c>
      <c r="G821" s="231">
        <f>VLOOKUP(D821,Objetivos!$G$5:$H$3000,2,0)</f>
        <v>2656.6889520000004</v>
      </c>
      <c r="H821" s="234">
        <f t="shared" si="14"/>
        <v>0</v>
      </c>
      <c r="I821" s="231">
        <f>IF(H821="",0,RANK($H821,H820:H821,0))</f>
        <v>2</v>
      </c>
    </row>
    <row r="822" spans="1:9" ht="16.8" x14ac:dyDescent="0.35">
      <c r="A822" s="216">
        <v>58</v>
      </c>
      <c r="B822" s="216" t="s">
        <v>1757</v>
      </c>
      <c r="C822" s="217" t="s">
        <v>420</v>
      </c>
      <c r="D822" s="217">
        <v>19002</v>
      </c>
      <c r="E822" s="217" t="s">
        <v>1760</v>
      </c>
      <c r="F822" s="66">
        <f>IFERROR(VLOOKUP(D822,'Vta RdV'!$A$3:$B$2000,2,0),0)</f>
        <v>0</v>
      </c>
      <c r="G822" s="66">
        <f>VLOOKUP(D822,Objetivos!$G$5:$H$3000,2,0)</f>
        <v>2555.2524160000003</v>
      </c>
      <c r="H822" s="67">
        <f t="shared" si="14"/>
        <v>0</v>
      </c>
      <c r="I822" s="66">
        <f>IF(H822="",0,RANK($H822,H822:H823,0))</f>
        <v>1</v>
      </c>
    </row>
    <row r="823" spans="1:9" ht="17.399999999999999" thickBot="1" x14ac:dyDescent="0.4">
      <c r="A823" s="218">
        <v>58</v>
      </c>
      <c r="B823" s="218" t="s">
        <v>1757</v>
      </c>
      <c r="C823" s="219" t="s">
        <v>420</v>
      </c>
      <c r="D823" s="219">
        <v>19228</v>
      </c>
      <c r="E823" s="219" t="s">
        <v>1761</v>
      </c>
      <c r="F823" s="55">
        <f>IFERROR(VLOOKUP(D823,'Vta RdV'!$A$3:$B$2000,2,0),0)</f>
        <v>0</v>
      </c>
      <c r="G823" s="55">
        <f>VLOOKUP(D823,Objetivos!$G$5:$H$3000,2,0)</f>
        <v>2341.294832</v>
      </c>
      <c r="H823" s="56">
        <f t="shared" si="14"/>
        <v>0</v>
      </c>
      <c r="I823" s="55">
        <f>IF(H823="",0,RANK($H823,H822:H823,0))</f>
        <v>1</v>
      </c>
    </row>
    <row r="824" spans="1:9" ht="16.8" x14ac:dyDescent="0.35">
      <c r="A824" s="220">
        <v>58</v>
      </c>
      <c r="B824" s="220" t="s">
        <v>1757</v>
      </c>
      <c r="C824" s="221" t="s">
        <v>420</v>
      </c>
      <c r="D824" s="221">
        <v>6300</v>
      </c>
      <c r="E824" s="221" t="s">
        <v>1762</v>
      </c>
      <c r="F824" s="230">
        <f>IFERROR(VLOOKUP(D824,'Vta RdV'!$A$3:$B$2000,2,0),0)</f>
        <v>138</v>
      </c>
      <c r="G824" s="230">
        <f>VLOOKUP(D824,Objetivos!$G$5:$H$3000,2,0)</f>
        <v>2254.9940959999999</v>
      </c>
      <c r="H824" s="233">
        <f t="shared" si="14"/>
        <v>6.1197499472300174E-2</v>
      </c>
      <c r="I824" s="230">
        <f>IF(H824="",0,RANK($H824,H824:H825,0))</f>
        <v>1</v>
      </c>
    </row>
    <row r="825" spans="1:9" ht="17.399999999999999" thickBot="1" x14ac:dyDescent="0.4">
      <c r="A825" s="222">
        <v>58</v>
      </c>
      <c r="B825" s="222" t="s">
        <v>1757</v>
      </c>
      <c r="C825" s="223" t="s">
        <v>420</v>
      </c>
      <c r="D825" s="223">
        <v>19019</v>
      </c>
      <c r="E825" s="223" t="s">
        <v>1763</v>
      </c>
      <c r="F825" s="231">
        <f>IFERROR(VLOOKUP(D825,'Vta RdV'!$A$3:$B$2000,2,0),0)</f>
        <v>0</v>
      </c>
      <c r="G825" s="231">
        <f>VLOOKUP(D825,Objetivos!$G$5:$H$3000,2,0)</f>
        <v>2123.1850960000002</v>
      </c>
      <c r="H825" s="234">
        <f t="shared" si="14"/>
        <v>0</v>
      </c>
      <c r="I825" s="231">
        <f>IF(H825="",0,RANK($H825,H824:H825,0))</f>
        <v>2</v>
      </c>
    </row>
    <row r="826" spans="1:9" ht="16.8" x14ac:dyDescent="0.35">
      <c r="A826" s="216">
        <v>58</v>
      </c>
      <c r="B826" s="216" t="s">
        <v>1757</v>
      </c>
      <c r="C826" s="217" t="s">
        <v>420</v>
      </c>
      <c r="D826" s="217">
        <v>19219</v>
      </c>
      <c r="E826" s="217" t="s">
        <v>1764</v>
      </c>
      <c r="F826" s="66">
        <f>IFERROR(VLOOKUP(D826,'Vta RdV'!$A$3:$B$2000,2,0),0)</f>
        <v>127.14</v>
      </c>
      <c r="G826" s="66">
        <f>VLOOKUP(D826,Objetivos!$G$5:$H$3000,2,0)</f>
        <v>1852.0367999999999</v>
      </c>
      <c r="H826" s="67">
        <f t="shared" si="14"/>
        <v>6.8648743912647955E-2</v>
      </c>
      <c r="I826" s="66">
        <f>IF(H826="",0,RANK($H826,H826:H827,0))</f>
        <v>2</v>
      </c>
    </row>
    <row r="827" spans="1:9" ht="17.399999999999999" thickBot="1" x14ac:dyDescent="0.4">
      <c r="A827" s="218">
        <v>58</v>
      </c>
      <c r="B827" s="218" t="s">
        <v>1757</v>
      </c>
      <c r="C827" s="219" t="s">
        <v>420</v>
      </c>
      <c r="D827" s="219">
        <v>33071</v>
      </c>
      <c r="E827" s="219" t="s">
        <v>1765</v>
      </c>
      <c r="F827" s="55">
        <f>IFERROR(VLOOKUP(D827,'Vta RdV'!$A$3:$B$2000,2,0),0)</f>
        <v>422</v>
      </c>
      <c r="G827" s="55">
        <f>VLOOKUP(D827,Objetivos!$G$5:$H$3000,2,0)</f>
        <v>1673.512608</v>
      </c>
      <c r="H827" s="56">
        <f t="shared" si="14"/>
        <v>0.25216421912968345</v>
      </c>
      <c r="I827" s="55">
        <f>IF(H827="",0,RANK($H827,H826:H827,0))</f>
        <v>1</v>
      </c>
    </row>
    <row r="828" spans="1:9" ht="16.8" x14ac:dyDescent="0.35">
      <c r="A828" s="220">
        <v>58</v>
      </c>
      <c r="B828" s="220" t="s">
        <v>1757</v>
      </c>
      <c r="C828" s="221" t="s">
        <v>420</v>
      </c>
      <c r="D828" s="221">
        <v>52699</v>
      </c>
      <c r="E828" s="221" t="s">
        <v>1766</v>
      </c>
      <c r="F828" s="230">
        <f>IFERROR(VLOOKUP(D828,'Vta RdV'!$A$3:$B$2000,2,0),0)</f>
        <v>0</v>
      </c>
      <c r="G828" s="230">
        <f>VLOOKUP(D828,Objetivos!$G$5:$H$3000,2,0)</f>
        <v>1503.1878989473685</v>
      </c>
      <c r="H828" s="233">
        <f t="shared" si="14"/>
        <v>0</v>
      </c>
      <c r="I828" s="230">
        <f>IF(H828="",0,RANK($H828,H828:H829,0))</f>
        <v>2</v>
      </c>
    </row>
    <row r="829" spans="1:9" ht="17.399999999999999" thickBot="1" x14ac:dyDescent="0.4">
      <c r="A829" s="222">
        <v>58</v>
      </c>
      <c r="B829" s="222" t="s">
        <v>1757</v>
      </c>
      <c r="C829" s="223" t="s">
        <v>420</v>
      </c>
      <c r="D829" s="223">
        <v>53608</v>
      </c>
      <c r="E829" s="223" t="s">
        <v>1767</v>
      </c>
      <c r="F829" s="231">
        <f>IFERROR(VLOOKUP(D829,'Vta RdV'!$A$3:$B$2000,2,0),0)</f>
        <v>57.6</v>
      </c>
      <c r="G829" s="231">
        <f>VLOOKUP(D829,Objetivos!$G$5:$H$3000,2,0)</f>
        <v>1207.582928</v>
      </c>
      <c r="H829" s="234">
        <f t="shared" si="14"/>
        <v>4.769858753750119E-2</v>
      </c>
      <c r="I829" s="231">
        <f>IF(H829="",0,RANK($H829,H828:H829,0))</f>
        <v>1</v>
      </c>
    </row>
    <row r="830" spans="1:9" ht="16.8" x14ac:dyDescent="0.35">
      <c r="A830" s="216">
        <v>58</v>
      </c>
      <c r="B830" s="216" t="s">
        <v>1757</v>
      </c>
      <c r="C830" s="217" t="s">
        <v>420</v>
      </c>
      <c r="D830" s="217">
        <v>53266</v>
      </c>
      <c r="E830" s="217" t="s">
        <v>1768</v>
      </c>
      <c r="F830" s="66">
        <f>IFERROR(VLOOKUP(D830,'Vta RdV'!$A$3:$B$2000,2,0),0)</f>
        <v>0</v>
      </c>
      <c r="G830" s="66">
        <f>VLOOKUP(D830,Objetivos!$G$5:$H$3000,2,0)</f>
        <v>1104.1565440000002</v>
      </c>
      <c r="H830" s="67">
        <f t="shared" si="14"/>
        <v>0</v>
      </c>
      <c r="I830" s="66">
        <f>IF(H830="",0,RANK($H830,H830:H831,0))</f>
        <v>1</v>
      </c>
    </row>
    <row r="831" spans="1:9" ht="17.399999999999999" thickBot="1" x14ac:dyDescent="0.4">
      <c r="A831" s="218">
        <v>58</v>
      </c>
      <c r="B831" s="218" t="s">
        <v>1757</v>
      </c>
      <c r="C831" s="219" t="s">
        <v>420</v>
      </c>
      <c r="D831" s="219">
        <v>54011</v>
      </c>
      <c r="E831" s="219" t="s">
        <v>1769</v>
      </c>
      <c r="F831" s="55">
        <f>IFERROR(VLOOKUP(D831,'Vta RdV'!$A$3:$B$2000,2,0),0)</f>
        <v>0</v>
      </c>
      <c r="G831" s="55">
        <f>VLOOKUP(D831,Objetivos!$G$5:$H$3000,2,0)</f>
        <v>1064.8047920000001</v>
      </c>
      <c r="H831" s="56">
        <f t="shared" si="14"/>
        <v>0</v>
      </c>
      <c r="I831" s="55">
        <f>IF(H831="",0,RANK($H831,H830:H831,0))</f>
        <v>1</v>
      </c>
    </row>
    <row r="832" spans="1:9" ht="16.8" x14ac:dyDescent="0.35">
      <c r="A832" s="220">
        <v>58</v>
      </c>
      <c r="B832" s="220" t="s">
        <v>1770</v>
      </c>
      <c r="C832" s="221" t="s">
        <v>1771</v>
      </c>
      <c r="D832" s="221">
        <v>5285</v>
      </c>
      <c r="E832" s="221" t="s">
        <v>1772</v>
      </c>
      <c r="F832" s="230">
        <f>IFERROR(VLOOKUP(D832,'Vta RdV'!$A$3:$B$2000,2,0),0)</f>
        <v>0</v>
      </c>
      <c r="G832" s="230">
        <f>VLOOKUP(D832,Objetivos!$G$5:$H$3000,2,0)</f>
        <v>3343.057464</v>
      </c>
      <c r="H832" s="233">
        <f t="shared" si="14"/>
        <v>0</v>
      </c>
      <c r="I832" s="230">
        <f>IF(H832="",0,RANK($H832,H832:H833,0))</f>
        <v>2</v>
      </c>
    </row>
    <row r="833" spans="1:9" ht="17.399999999999999" thickBot="1" x14ac:dyDescent="0.4">
      <c r="A833" s="222">
        <v>58</v>
      </c>
      <c r="B833" s="222" t="s">
        <v>1770</v>
      </c>
      <c r="C833" s="223" t="s">
        <v>1771</v>
      </c>
      <c r="D833" s="223">
        <v>9890</v>
      </c>
      <c r="E833" s="223" t="s">
        <v>1773</v>
      </c>
      <c r="F833" s="231">
        <f>IFERROR(VLOOKUP(D833,'Vta RdV'!$A$3:$B$2000,2,0),0)</f>
        <v>84.08</v>
      </c>
      <c r="G833" s="231">
        <f>VLOOKUP(D833,Objetivos!$G$5:$H$3000,2,0)</f>
        <v>1739.8424080000002</v>
      </c>
      <c r="H833" s="234">
        <f t="shared" si="14"/>
        <v>4.8326215991396838E-2</v>
      </c>
      <c r="I833" s="231">
        <f>IF(H833="",0,RANK($H833,H832:H833,0))</f>
        <v>1</v>
      </c>
    </row>
    <row r="834" spans="1:9" ht="16.8" x14ac:dyDescent="0.35">
      <c r="A834" s="216">
        <v>58</v>
      </c>
      <c r="B834" s="216" t="s">
        <v>1770</v>
      </c>
      <c r="C834" s="217" t="s">
        <v>1771</v>
      </c>
      <c r="D834" s="217">
        <v>52047</v>
      </c>
      <c r="E834" s="217" t="s">
        <v>1774</v>
      </c>
      <c r="F834" s="66">
        <f>IFERROR(VLOOKUP(D834,'Vta RdV'!$A$3:$B$2000,2,0),0)</f>
        <v>0</v>
      </c>
      <c r="G834" s="66">
        <f>VLOOKUP(D834,Objetivos!$G$5:$H$3000,2,0)</f>
        <v>1599.5258640000002</v>
      </c>
      <c r="H834" s="67">
        <f t="shared" si="14"/>
        <v>0</v>
      </c>
      <c r="I834" s="66">
        <f>IF(H834="",0,RANK($H834,H834:H835,0))</f>
        <v>1</v>
      </c>
    </row>
    <row r="835" spans="1:9" ht="17.399999999999999" thickBot="1" x14ac:dyDescent="0.4">
      <c r="A835" s="218">
        <v>58</v>
      </c>
      <c r="B835" s="218" t="s">
        <v>1770</v>
      </c>
      <c r="C835" s="219" t="s">
        <v>1771</v>
      </c>
      <c r="D835" s="219">
        <v>10504</v>
      </c>
      <c r="E835" s="219" t="s">
        <v>1775</v>
      </c>
      <c r="F835" s="55">
        <f>IFERROR(VLOOKUP(D835,'Vta RdV'!$A$3:$B$2000,2,0),0)</f>
        <v>0</v>
      </c>
      <c r="G835" s="55">
        <f>VLOOKUP(D835,Objetivos!$G$5:$H$3000,2,0)</f>
        <v>1469.1269360000001</v>
      </c>
      <c r="H835" s="56">
        <f t="shared" si="14"/>
        <v>0</v>
      </c>
      <c r="I835" s="55">
        <f>IF(H835="",0,RANK($H835,H834:H835,0))</f>
        <v>1</v>
      </c>
    </row>
    <row r="836" spans="1:9" ht="16.8" x14ac:dyDescent="0.35">
      <c r="A836" s="220">
        <v>58</v>
      </c>
      <c r="B836" s="220" t="s">
        <v>1770</v>
      </c>
      <c r="C836" s="221" t="s">
        <v>1771</v>
      </c>
      <c r="D836" s="221">
        <v>10538</v>
      </c>
      <c r="E836" s="221" t="s">
        <v>1776</v>
      </c>
      <c r="F836" s="230">
        <f>IFERROR(VLOOKUP(D836,'Vta RdV'!$A$3:$B$2000,2,0),0)</f>
        <v>0</v>
      </c>
      <c r="G836" s="230">
        <f>VLOOKUP(D836,Objetivos!$G$5:$H$3000,2,0)</f>
        <v>1412.1486</v>
      </c>
      <c r="H836" s="233">
        <f t="shared" si="14"/>
        <v>0</v>
      </c>
      <c r="I836" s="230">
        <f>IF(H836="",0,RANK($H836,H836:H837,0))</f>
        <v>1</v>
      </c>
    </row>
    <row r="837" spans="1:9" ht="17.399999999999999" thickBot="1" x14ac:dyDescent="0.4">
      <c r="A837" s="222">
        <v>58</v>
      </c>
      <c r="B837" s="222" t="s">
        <v>1770</v>
      </c>
      <c r="C837" s="223" t="s">
        <v>1771</v>
      </c>
      <c r="D837" s="223">
        <v>52364</v>
      </c>
      <c r="E837" s="223" t="s">
        <v>1777</v>
      </c>
      <c r="F837" s="231">
        <f>IFERROR(VLOOKUP(D837,'Vta RdV'!$A$3:$B$2000,2,0),0)</f>
        <v>0</v>
      </c>
      <c r="G837" s="231">
        <f>VLOOKUP(D837,Objetivos!$G$5:$H$3000,2,0)</f>
        <v>1156.7559600000002</v>
      </c>
      <c r="H837" s="234">
        <f t="shared" si="14"/>
        <v>0</v>
      </c>
      <c r="I837" s="231">
        <f>IF(H837="",0,RANK($H837,H836:H837,0))</f>
        <v>1</v>
      </c>
    </row>
    <row r="838" spans="1:9" ht="16.8" x14ac:dyDescent="0.35">
      <c r="A838" s="216">
        <v>58</v>
      </c>
      <c r="B838" s="216" t="s">
        <v>1770</v>
      </c>
      <c r="C838" s="217" t="s">
        <v>1771</v>
      </c>
      <c r="D838" s="217">
        <v>53084</v>
      </c>
      <c r="E838" s="217" t="s">
        <v>1778</v>
      </c>
      <c r="F838" s="66">
        <f>IFERROR(VLOOKUP(D838,'Vta RdV'!$A$3:$B$2000,2,0),0)</f>
        <v>0</v>
      </c>
      <c r="G838" s="66">
        <f>VLOOKUP(D838,Objetivos!$G$5:$H$3000,2,0)</f>
        <v>1122.272056</v>
      </c>
      <c r="H838" s="67">
        <f t="shared" ref="H838:H901" si="15">+F838/G838</f>
        <v>0</v>
      </c>
      <c r="I838" s="66">
        <f>IF(H838="",0,RANK($H838,H838:H839,0))</f>
        <v>1</v>
      </c>
    </row>
    <row r="839" spans="1:9" ht="17.399999999999999" thickBot="1" x14ac:dyDescent="0.4">
      <c r="A839" s="218">
        <v>58</v>
      </c>
      <c r="B839" s="218" t="s">
        <v>1770</v>
      </c>
      <c r="C839" s="219" t="s">
        <v>1771</v>
      </c>
      <c r="D839" s="219">
        <v>53286</v>
      </c>
      <c r="E839" s="219" t="s">
        <v>1779</v>
      </c>
      <c r="F839" s="55">
        <f>IFERROR(VLOOKUP(D839,'Vta RdV'!$A$3:$B$2000,2,0),0)</f>
        <v>0</v>
      </c>
      <c r="G839" s="55">
        <f>VLOOKUP(D839,Objetivos!$G$5:$H$3000,2,0)</f>
        <v>1119.7142799999999</v>
      </c>
      <c r="H839" s="56">
        <f t="shared" si="15"/>
        <v>0</v>
      </c>
      <c r="I839" s="55">
        <f>IF(H839="",0,RANK($H839,H838:H839,0))</f>
        <v>1</v>
      </c>
    </row>
    <row r="840" spans="1:9" ht="16.8" x14ac:dyDescent="0.35">
      <c r="A840" s="220">
        <v>58</v>
      </c>
      <c r="B840" s="220" t="s">
        <v>1770</v>
      </c>
      <c r="C840" s="221" t="s">
        <v>1771</v>
      </c>
      <c r="D840" s="221">
        <v>52306</v>
      </c>
      <c r="E840" s="221" t="s">
        <v>1780</v>
      </c>
      <c r="F840" s="230">
        <f>IFERROR(VLOOKUP(D840,'Vta RdV'!$A$3:$B$2000,2,0),0)</f>
        <v>0</v>
      </c>
      <c r="G840" s="230">
        <f>VLOOKUP(D840,Objetivos!$G$5:$H$3000,2,0)</f>
        <v>1077.5378357894738</v>
      </c>
      <c r="H840" s="233">
        <f t="shared" si="15"/>
        <v>0</v>
      </c>
      <c r="I840" s="230">
        <f>IF(H840="",0,RANK($H840,H840:H841,0))</f>
        <v>1</v>
      </c>
    </row>
    <row r="841" spans="1:9" ht="17.399999999999999" thickBot="1" x14ac:dyDescent="0.4">
      <c r="A841" s="222">
        <v>58</v>
      </c>
      <c r="B841" s="222" t="s">
        <v>1770</v>
      </c>
      <c r="C841" s="223" t="s">
        <v>1771</v>
      </c>
      <c r="D841" s="223">
        <v>74</v>
      </c>
      <c r="E841" s="223" t="s">
        <v>1781</v>
      </c>
      <c r="F841" s="231">
        <f>IFERROR(VLOOKUP(D841,'Vta RdV'!$A$3:$B$2000,2,0),0)</f>
        <v>0</v>
      </c>
      <c r="G841" s="231">
        <f>VLOOKUP(D841,Objetivos!$G$5:$H$3000,2,0)</f>
        <v>1544.2251323076925</v>
      </c>
      <c r="H841" s="234">
        <f t="shared" si="15"/>
        <v>0</v>
      </c>
      <c r="I841" s="231">
        <f>IF(H841="",0,RANK($H841,H840:H841,0))</f>
        <v>1</v>
      </c>
    </row>
    <row r="842" spans="1:9" ht="16.8" x14ac:dyDescent="0.35">
      <c r="A842" s="216">
        <v>58</v>
      </c>
      <c r="B842" s="216" t="s">
        <v>1782</v>
      </c>
      <c r="C842" s="217" t="s">
        <v>413</v>
      </c>
      <c r="D842" s="217">
        <v>5043</v>
      </c>
      <c r="E842" s="217" t="s">
        <v>1783</v>
      </c>
      <c r="F842" s="66">
        <f>IFERROR(VLOOKUP(D842,'Vta RdV'!$A$3:$B$2000,2,0),0)</f>
        <v>191.2</v>
      </c>
      <c r="G842" s="66">
        <f>VLOOKUP(D842,Objetivos!$G$5:$H$3000,2,0)</f>
        <v>4085.2492719999996</v>
      </c>
      <c r="H842" s="67">
        <f t="shared" si="15"/>
        <v>4.6802529605836009E-2</v>
      </c>
      <c r="I842" s="66">
        <f>IF(H842="",0,RANK($H842,H842:H843,0))</f>
        <v>1</v>
      </c>
    </row>
    <row r="843" spans="1:9" ht="17.399999999999999" thickBot="1" x14ac:dyDescent="0.4">
      <c r="A843" s="218">
        <v>58</v>
      </c>
      <c r="B843" s="218" t="s">
        <v>1782</v>
      </c>
      <c r="C843" s="219" t="s">
        <v>413</v>
      </c>
      <c r="D843" s="219">
        <v>5121</v>
      </c>
      <c r="E843" s="219" t="s">
        <v>1784</v>
      </c>
      <c r="F843" s="55">
        <f>IFERROR(VLOOKUP(D843,'Vta RdV'!$A$3:$B$2000,2,0),0)</f>
        <v>0</v>
      </c>
      <c r="G843" s="55">
        <f>VLOOKUP(D843,Objetivos!$G$5:$H$3000,2,0)</f>
        <v>4047.8539440000004</v>
      </c>
      <c r="H843" s="56">
        <f t="shared" si="15"/>
        <v>0</v>
      </c>
      <c r="I843" s="55">
        <f>IF(H843="",0,RANK($H843,H842:H843,0))</f>
        <v>2</v>
      </c>
    </row>
    <row r="844" spans="1:9" ht="16.8" x14ac:dyDescent="0.35">
      <c r="A844" s="220">
        <v>58</v>
      </c>
      <c r="B844" s="220" t="s">
        <v>1782</v>
      </c>
      <c r="C844" s="221" t="s">
        <v>413</v>
      </c>
      <c r="D844" s="221">
        <v>5142</v>
      </c>
      <c r="E844" s="221" t="s">
        <v>1785</v>
      </c>
      <c r="F844" s="230">
        <f>IFERROR(VLOOKUP(D844,'Vta RdV'!$A$3:$B$2000,2,0),0)</f>
        <v>0</v>
      </c>
      <c r="G844" s="230">
        <f>VLOOKUP(D844,Objetivos!$G$5:$H$3000,2,0)</f>
        <v>3952.0633840000005</v>
      </c>
      <c r="H844" s="233">
        <f t="shared" si="15"/>
        <v>0</v>
      </c>
      <c r="I844" s="230">
        <f>IF(H844="",0,RANK($H844,H844:H845,0))</f>
        <v>1</v>
      </c>
    </row>
    <row r="845" spans="1:9" ht="17.399999999999999" thickBot="1" x14ac:dyDescent="0.4">
      <c r="A845" s="222">
        <v>58</v>
      </c>
      <c r="B845" s="222" t="s">
        <v>1782</v>
      </c>
      <c r="C845" s="223" t="s">
        <v>413</v>
      </c>
      <c r="D845" s="223">
        <v>5207</v>
      </c>
      <c r="E845" s="223" t="s">
        <v>1786</v>
      </c>
      <c r="F845" s="231">
        <f>IFERROR(VLOOKUP(D845,'Vta RdV'!$A$3:$B$2000,2,0),0)</f>
        <v>0</v>
      </c>
      <c r="G845" s="231">
        <f>VLOOKUP(D845,Objetivos!$G$5:$H$3000,2,0)</f>
        <v>3353.5653440000006</v>
      </c>
      <c r="H845" s="234">
        <f t="shared" si="15"/>
        <v>0</v>
      </c>
      <c r="I845" s="231">
        <f>IF(H845="",0,RANK($H845,H844:H845,0))</f>
        <v>1</v>
      </c>
    </row>
    <row r="846" spans="1:9" ht="16.8" x14ac:dyDescent="0.35">
      <c r="A846" s="216">
        <v>58</v>
      </c>
      <c r="B846" s="216" t="s">
        <v>1782</v>
      </c>
      <c r="C846" s="217" t="s">
        <v>413</v>
      </c>
      <c r="D846" s="217">
        <v>55152</v>
      </c>
      <c r="E846" s="217" t="s">
        <v>1787</v>
      </c>
      <c r="F846" s="66">
        <f>IFERROR(VLOOKUP(D846,'Vta RdV'!$A$3:$B$2000,2,0),0)</f>
        <v>0</v>
      </c>
      <c r="G846" s="66">
        <f>VLOOKUP(D846,Objetivos!$G$5:$H$3000,2,0)</f>
        <v>2605.7130240000001</v>
      </c>
      <c r="H846" s="67">
        <f t="shared" si="15"/>
        <v>0</v>
      </c>
      <c r="I846" s="66">
        <f>IF(H846="",0,RANK($H846,H846:H847,0))</f>
        <v>1</v>
      </c>
    </row>
    <row r="847" spans="1:9" ht="17.399999999999999" thickBot="1" x14ac:dyDescent="0.4">
      <c r="A847" s="218">
        <v>58</v>
      </c>
      <c r="B847" s="218" t="s">
        <v>1782</v>
      </c>
      <c r="C847" s="219" t="s">
        <v>413</v>
      </c>
      <c r="D847" s="219">
        <v>50131</v>
      </c>
      <c r="E847" s="219" t="s">
        <v>1788</v>
      </c>
      <c r="F847" s="55">
        <f>IFERROR(VLOOKUP(D847,'Vta RdV'!$A$3:$B$2000,2,0),0)</f>
        <v>0</v>
      </c>
      <c r="G847" s="55">
        <f>VLOOKUP(D847,Objetivos!$G$5:$H$3000,2,0)</f>
        <v>2401.7936399999999</v>
      </c>
      <c r="H847" s="56">
        <f t="shared" si="15"/>
        <v>0</v>
      </c>
      <c r="I847" s="55">
        <f>IF(H847="",0,RANK($H847,H846:H847,0))</f>
        <v>1</v>
      </c>
    </row>
    <row r="848" spans="1:9" ht="16.8" x14ac:dyDescent="0.35">
      <c r="A848" s="220">
        <v>58</v>
      </c>
      <c r="B848" s="220" t="s">
        <v>1782</v>
      </c>
      <c r="C848" s="221" t="s">
        <v>413</v>
      </c>
      <c r="D848" s="221">
        <v>5237</v>
      </c>
      <c r="E848" s="221" t="s">
        <v>1789</v>
      </c>
      <c r="F848" s="230">
        <f>IFERROR(VLOOKUP(D848,'Vta RdV'!$A$3:$B$2000,2,0),0)</f>
        <v>0</v>
      </c>
      <c r="G848" s="230">
        <f>VLOOKUP(D848,Objetivos!$G$5:$H$3000,2,0)</f>
        <v>2222.5321955555555</v>
      </c>
      <c r="H848" s="233">
        <f t="shared" si="15"/>
        <v>0</v>
      </c>
      <c r="I848" s="230">
        <f>IF(H848="",0,RANK($H848,H848:H849,0))</f>
        <v>1</v>
      </c>
    </row>
    <row r="849" spans="1:9" ht="17.399999999999999" thickBot="1" x14ac:dyDescent="0.4">
      <c r="A849" s="222">
        <v>58</v>
      </c>
      <c r="B849" s="222" t="s">
        <v>1782</v>
      </c>
      <c r="C849" s="223" t="s">
        <v>413</v>
      </c>
      <c r="D849" s="223">
        <v>50304</v>
      </c>
      <c r="E849" s="223" t="s">
        <v>1790</v>
      </c>
      <c r="F849" s="231">
        <f>IFERROR(VLOOKUP(D849,'Vta RdV'!$A$3:$B$2000,2,0),0)</f>
        <v>0</v>
      </c>
      <c r="G849" s="231">
        <f>VLOOKUP(D849,Objetivos!$G$5:$H$3000,2,0)</f>
        <v>1820.1537520000002</v>
      </c>
      <c r="H849" s="234">
        <f t="shared" si="15"/>
        <v>0</v>
      </c>
      <c r="I849" s="231">
        <f>IF(H849="",0,RANK($H849,H848:H849,0))</f>
        <v>1</v>
      </c>
    </row>
    <row r="850" spans="1:9" ht="16.8" x14ac:dyDescent="0.35">
      <c r="A850" s="216">
        <v>58</v>
      </c>
      <c r="B850" s="216" t="s">
        <v>1782</v>
      </c>
      <c r="C850" s="217" t="s">
        <v>413</v>
      </c>
      <c r="D850" s="217">
        <v>5938</v>
      </c>
      <c r="E850" s="217" t="s">
        <v>1791</v>
      </c>
      <c r="F850" s="66">
        <f>IFERROR(VLOOKUP(D850,'Vta RdV'!$A$3:$B$2000,2,0),0)</f>
        <v>0</v>
      </c>
      <c r="G850" s="66">
        <f>VLOOKUP(D850,Objetivos!$G$5:$H$3000,2,0)</f>
        <v>1869.5947200000003</v>
      </c>
      <c r="H850" s="67">
        <f t="shared" si="15"/>
        <v>0</v>
      </c>
      <c r="I850" s="66">
        <f>IF(H850="",0,RANK($H850,H850:H851,0))</f>
        <v>1</v>
      </c>
    </row>
    <row r="851" spans="1:9" ht="17.399999999999999" thickBot="1" x14ac:dyDescent="0.4">
      <c r="A851" s="218">
        <v>58</v>
      </c>
      <c r="B851" s="218" t="s">
        <v>1782</v>
      </c>
      <c r="C851" s="219" t="s">
        <v>413</v>
      </c>
      <c r="D851" s="219">
        <v>53285</v>
      </c>
      <c r="E851" s="219" t="s">
        <v>1792</v>
      </c>
      <c r="F851" s="55">
        <f>IFERROR(VLOOKUP(D851,'Vta RdV'!$A$3:$B$2000,2,0),0)</f>
        <v>0</v>
      </c>
      <c r="G851" s="55">
        <f>VLOOKUP(D851,Objetivos!$G$5:$H$3000,2,0)</f>
        <v>1772.311696</v>
      </c>
      <c r="H851" s="56">
        <f t="shared" si="15"/>
        <v>0</v>
      </c>
      <c r="I851" s="55">
        <f>IF(H851="",0,RANK($H851,H850:H851,0))</f>
        <v>1</v>
      </c>
    </row>
    <row r="852" spans="1:9" ht="16.8" x14ac:dyDescent="0.35">
      <c r="A852" s="220">
        <v>58</v>
      </c>
      <c r="B852" s="220" t="s">
        <v>1793</v>
      </c>
      <c r="C852" s="221" t="s">
        <v>414</v>
      </c>
      <c r="D852" s="221">
        <v>3409</v>
      </c>
      <c r="E852" s="221" t="s">
        <v>1794</v>
      </c>
      <c r="F852" s="230">
        <f>IFERROR(VLOOKUP(D852,'Vta RdV'!$A$3:$B$2000,2,0),0)</f>
        <v>0</v>
      </c>
      <c r="G852" s="230">
        <f>VLOOKUP(D852,Objetivos!$G$5:$H$3000,2,0)</f>
        <v>2918.2117440000002</v>
      </c>
      <c r="H852" s="233">
        <f t="shared" si="15"/>
        <v>0</v>
      </c>
      <c r="I852" s="230">
        <f>IF(H852="",0,RANK($H852,H852:H853,0))</f>
        <v>1</v>
      </c>
    </row>
    <row r="853" spans="1:9" ht="17.399999999999999" thickBot="1" x14ac:dyDescent="0.4">
      <c r="A853" s="222">
        <v>58</v>
      </c>
      <c r="B853" s="222" t="s">
        <v>1793</v>
      </c>
      <c r="C853" s="223" t="s">
        <v>414</v>
      </c>
      <c r="D853" s="223">
        <v>6146</v>
      </c>
      <c r="E853" s="223" t="s">
        <v>1795</v>
      </c>
      <c r="F853" s="231">
        <f>IFERROR(VLOOKUP(D853,'Vta RdV'!$A$3:$B$2000,2,0),0)</f>
        <v>0</v>
      </c>
      <c r="G853" s="231">
        <f>VLOOKUP(D853,Objetivos!$G$5:$H$3000,2,0)</f>
        <v>2046.894472</v>
      </c>
      <c r="H853" s="234">
        <f t="shared" si="15"/>
        <v>0</v>
      </c>
      <c r="I853" s="231">
        <f>IF(H853="",0,RANK($H853,H852:H853,0))</f>
        <v>1</v>
      </c>
    </row>
    <row r="854" spans="1:9" ht="16.8" x14ac:dyDescent="0.35">
      <c r="A854" s="216">
        <v>58</v>
      </c>
      <c r="B854" s="216" t="s">
        <v>1793</v>
      </c>
      <c r="C854" s="217" t="s">
        <v>414</v>
      </c>
      <c r="D854" s="217">
        <v>7863</v>
      </c>
      <c r="E854" s="217" t="s">
        <v>1796</v>
      </c>
      <c r="F854" s="66">
        <f>IFERROR(VLOOKUP(D854,'Vta RdV'!$A$3:$B$2000,2,0),0)</f>
        <v>0</v>
      </c>
      <c r="G854" s="66">
        <f>VLOOKUP(D854,Objetivos!$G$5:$H$3000,2,0)</f>
        <v>2008.9314240000001</v>
      </c>
      <c r="H854" s="67">
        <f t="shared" si="15"/>
        <v>0</v>
      </c>
      <c r="I854" s="66">
        <f>IF(H854="",0,RANK($H854,H854:H855,0))</f>
        <v>2</v>
      </c>
    </row>
    <row r="855" spans="1:9" ht="17.399999999999999" thickBot="1" x14ac:dyDescent="0.4">
      <c r="A855" s="218">
        <v>58</v>
      </c>
      <c r="B855" s="218" t="s">
        <v>1793</v>
      </c>
      <c r="C855" s="219" t="s">
        <v>414</v>
      </c>
      <c r="D855" s="219">
        <v>3433</v>
      </c>
      <c r="E855" s="219" t="s">
        <v>1797</v>
      </c>
      <c r="F855" s="55">
        <f>IFERROR(VLOOKUP(D855,'Vta RdV'!$A$3:$B$2000,2,0),0)</f>
        <v>380.85</v>
      </c>
      <c r="G855" s="55">
        <f>VLOOKUP(D855,Objetivos!$G$5:$H$3000,2,0)</f>
        <v>1999.6545178947372</v>
      </c>
      <c r="H855" s="56">
        <f t="shared" si="15"/>
        <v>0.19045789989811038</v>
      </c>
      <c r="I855" s="55">
        <f>IF(H855="",0,RANK($H855,H854:H855,0))</f>
        <v>1</v>
      </c>
    </row>
    <row r="856" spans="1:9" ht="16.8" x14ac:dyDescent="0.35">
      <c r="A856" s="220">
        <v>58</v>
      </c>
      <c r="B856" s="220" t="s">
        <v>1793</v>
      </c>
      <c r="C856" s="221" t="s">
        <v>414</v>
      </c>
      <c r="D856" s="221">
        <v>4640</v>
      </c>
      <c r="E856" s="221" t="s">
        <v>1798</v>
      </c>
      <c r="F856" s="230">
        <f>IFERROR(VLOOKUP(D856,'Vta RdV'!$A$3:$B$2000,2,0),0)</f>
        <v>0</v>
      </c>
      <c r="G856" s="230">
        <f>VLOOKUP(D856,Objetivos!$G$5:$H$3000,2,0)</f>
        <v>1722.8000640000002</v>
      </c>
      <c r="H856" s="233">
        <f t="shared" si="15"/>
        <v>0</v>
      </c>
      <c r="I856" s="230">
        <f>IF(H856="",0,RANK($H856,H856:H857,0))</f>
        <v>1</v>
      </c>
    </row>
    <row r="857" spans="1:9" ht="17.399999999999999" thickBot="1" x14ac:dyDescent="0.4">
      <c r="A857" s="222">
        <v>58</v>
      </c>
      <c r="B857" s="222" t="s">
        <v>1793</v>
      </c>
      <c r="C857" s="223" t="s">
        <v>414</v>
      </c>
      <c r="D857" s="223">
        <v>1604</v>
      </c>
      <c r="E857" s="223" t="s">
        <v>1799</v>
      </c>
      <c r="F857" s="231">
        <f>IFERROR(VLOOKUP(D857,'Vta RdV'!$A$3:$B$2000,2,0),0)</f>
        <v>0</v>
      </c>
      <c r="G857" s="231">
        <f>VLOOKUP(D857,Objetivos!$G$5:$H$3000,2,0)</f>
        <v>1651.012608</v>
      </c>
      <c r="H857" s="234">
        <f t="shared" si="15"/>
        <v>0</v>
      </c>
      <c r="I857" s="231">
        <f>IF(H857="",0,RANK($H857,H856:H857,0))</f>
        <v>1</v>
      </c>
    </row>
    <row r="858" spans="1:9" ht="16.8" x14ac:dyDescent="0.35">
      <c r="A858" s="216">
        <v>58</v>
      </c>
      <c r="B858" s="216" t="s">
        <v>1793</v>
      </c>
      <c r="C858" s="217" t="s">
        <v>414</v>
      </c>
      <c r="D858" s="217">
        <v>7566</v>
      </c>
      <c r="E858" s="217" t="s">
        <v>1800</v>
      </c>
      <c r="F858" s="66">
        <f>IFERROR(VLOOKUP(D858,'Vta RdV'!$A$3:$B$2000,2,0),0)</f>
        <v>0</v>
      </c>
      <c r="G858" s="66">
        <f>VLOOKUP(D858,Objetivos!$G$5:$H$3000,2,0)</f>
        <v>1589.4282526315792</v>
      </c>
      <c r="H858" s="67">
        <f t="shared" si="15"/>
        <v>0</v>
      </c>
      <c r="I858" s="66">
        <f>IF(H858="",0,RANK($H858,H858:H859,0))</f>
        <v>1</v>
      </c>
    </row>
    <row r="859" spans="1:9" ht="17.399999999999999" thickBot="1" x14ac:dyDescent="0.4">
      <c r="A859" s="218">
        <v>58</v>
      </c>
      <c r="B859" s="218" t="s">
        <v>1793</v>
      </c>
      <c r="C859" s="219" t="s">
        <v>414</v>
      </c>
      <c r="D859" s="219">
        <v>52741</v>
      </c>
      <c r="E859" s="219" t="s">
        <v>1801</v>
      </c>
      <c r="F859" s="55">
        <f>IFERROR(VLOOKUP(D859,'Vta RdV'!$A$3:$B$2000,2,0),0)</f>
        <v>0</v>
      </c>
      <c r="G859" s="55">
        <f>VLOOKUP(D859,Objetivos!$G$5:$H$3000,2,0)</f>
        <v>1368.1906080000001</v>
      </c>
      <c r="H859" s="56">
        <f t="shared" si="15"/>
        <v>0</v>
      </c>
      <c r="I859" s="55">
        <f>IF(H859="",0,RANK($H859,H858:H859,0))</f>
        <v>1</v>
      </c>
    </row>
    <row r="860" spans="1:9" ht="16.8" x14ac:dyDescent="0.35">
      <c r="A860" s="220">
        <v>58</v>
      </c>
      <c r="B860" s="220" t="s">
        <v>1793</v>
      </c>
      <c r="C860" s="221" t="s">
        <v>414</v>
      </c>
      <c r="D860" s="221">
        <v>52592</v>
      </c>
      <c r="E860" s="221" t="s">
        <v>1802</v>
      </c>
      <c r="F860" s="230">
        <f>IFERROR(VLOOKUP(D860,'Vta RdV'!$A$3:$B$2000,2,0),0)</f>
        <v>0</v>
      </c>
      <c r="G860" s="230">
        <f>VLOOKUP(D860,Objetivos!$G$5:$H$3000,2,0)</f>
        <v>1333.5372</v>
      </c>
      <c r="H860" s="233">
        <f t="shared" si="15"/>
        <v>0</v>
      </c>
      <c r="I860" s="230">
        <f>IF(H860="",0,RANK($H860,H860:H861,0))</f>
        <v>2</v>
      </c>
    </row>
    <row r="861" spans="1:9" ht="17.399999999999999" thickBot="1" x14ac:dyDescent="0.4">
      <c r="A861" s="222">
        <v>58</v>
      </c>
      <c r="B861" s="222" t="s">
        <v>1793</v>
      </c>
      <c r="C861" s="223" t="s">
        <v>414</v>
      </c>
      <c r="D861" s="223">
        <v>53250</v>
      </c>
      <c r="E861" s="223" t="s">
        <v>1803</v>
      </c>
      <c r="F861" s="231">
        <f>IFERROR(VLOOKUP(D861,'Vta RdV'!$A$3:$B$2000,2,0),0)</f>
        <v>103.98</v>
      </c>
      <c r="G861" s="231">
        <f>VLOOKUP(D861,Objetivos!$G$5:$H$3000,2,0)</f>
        <v>1142.4577040000001</v>
      </c>
      <c r="H861" s="234">
        <f t="shared" si="15"/>
        <v>9.1014310320585823E-2</v>
      </c>
      <c r="I861" s="231">
        <f>IF(H861="",0,RANK($H861,H860:H861,0))</f>
        <v>1</v>
      </c>
    </row>
    <row r="862" spans="1:9" ht="16.8" x14ac:dyDescent="0.35">
      <c r="A862" s="216">
        <v>58</v>
      </c>
      <c r="B862" s="216" t="s">
        <v>1793</v>
      </c>
      <c r="C862" s="217" t="s">
        <v>414</v>
      </c>
      <c r="D862" s="217">
        <v>53542</v>
      </c>
      <c r="E862" s="217" t="s">
        <v>1804</v>
      </c>
      <c r="F862" s="66">
        <f>IFERROR(VLOOKUP(D862,'Vta RdV'!$A$3:$B$2000,2,0),0)</f>
        <v>289.94</v>
      </c>
      <c r="G862" s="66">
        <f>VLOOKUP(D862,Objetivos!$G$5:$H$3000,2,0)</f>
        <v>1138.036412631579</v>
      </c>
      <c r="H862" s="67">
        <f t="shared" si="15"/>
        <v>0.25477216438931594</v>
      </c>
      <c r="I862" s="66">
        <f>IF(H862="",0,RANK($H862,H862:H863,0))</f>
        <v>1</v>
      </c>
    </row>
    <row r="863" spans="1:9" ht="17.399999999999999" thickBot="1" x14ac:dyDescent="0.4">
      <c r="A863" s="218">
        <v>58</v>
      </c>
      <c r="B863" s="218" t="s">
        <v>1793</v>
      </c>
      <c r="C863" s="219" t="s">
        <v>414</v>
      </c>
      <c r="D863" s="219">
        <v>53989</v>
      </c>
      <c r="E863" s="219" t="s">
        <v>1805</v>
      </c>
      <c r="F863" s="55">
        <f>IFERROR(VLOOKUP(D863,'Vta RdV'!$A$3:$B$2000,2,0),0)</f>
        <v>0</v>
      </c>
      <c r="G863" s="55">
        <f>VLOOKUP(D863,Objetivos!$G$5:$H$3000,2,0)</f>
        <v>981.48616000000004</v>
      </c>
      <c r="H863" s="56">
        <f t="shared" si="15"/>
        <v>0</v>
      </c>
      <c r="I863" s="55">
        <f>IF(H863="",0,RANK($H863,H862:H863,0))</f>
        <v>2</v>
      </c>
    </row>
    <row r="864" spans="1:9" ht="16.8" x14ac:dyDescent="0.35">
      <c r="A864" s="220">
        <v>58</v>
      </c>
      <c r="B864" s="220" t="s">
        <v>1793</v>
      </c>
      <c r="C864" s="221" t="s">
        <v>414</v>
      </c>
      <c r="D864" s="221">
        <v>53883</v>
      </c>
      <c r="E864" s="221" t="s">
        <v>1806</v>
      </c>
      <c r="F864" s="230">
        <f>IFERROR(VLOOKUP(D864,'Vta RdV'!$A$3:$B$2000,2,0),0)</f>
        <v>0</v>
      </c>
      <c r="G864" s="230">
        <f>VLOOKUP(D864,Objetivos!$G$5:$H$3000,2,0)</f>
        <v>608.10054400000001</v>
      </c>
      <c r="H864" s="233">
        <f t="shared" si="15"/>
        <v>0</v>
      </c>
      <c r="I864" s="230">
        <f>IF(H864="",0,RANK($H864,H864:H865,0))</f>
        <v>1</v>
      </c>
    </row>
    <row r="865" spans="1:9" ht="17.399999999999999" thickBot="1" x14ac:dyDescent="0.4">
      <c r="A865" s="222">
        <v>58</v>
      </c>
      <c r="B865" s="222" t="s">
        <v>1793</v>
      </c>
      <c r="C865" s="223" t="s">
        <v>414</v>
      </c>
      <c r="D865" s="223">
        <v>53607</v>
      </c>
      <c r="E865" s="223" t="s">
        <v>1807</v>
      </c>
      <c r="F865" s="231">
        <f>IFERROR(VLOOKUP(D865,'Vta RdV'!$A$3:$B$2000,2,0),0)</f>
        <v>0</v>
      </c>
      <c r="G865" s="231">
        <f>VLOOKUP(D865,Objetivos!G5:H2041,2,0)</f>
        <v>619.44000000000005</v>
      </c>
      <c r="H865" s="234">
        <f t="shared" si="15"/>
        <v>0</v>
      </c>
      <c r="I865" s="231">
        <f>IF(H865="",0,RANK($H865,H864:H865,0))</f>
        <v>1</v>
      </c>
    </row>
    <row r="866" spans="1:9" ht="16.8" x14ac:dyDescent="0.35">
      <c r="A866" s="216">
        <v>58</v>
      </c>
      <c r="B866" s="216" t="s">
        <v>1808</v>
      </c>
      <c r="C866" s="217" t="s">
        <v>422</v>
      </c>
      <c r="D866" s="217">
        <v>7481</v>
      </c>
      <c r="E866" s="217" t="s">
        <v>1809</v>
      </c>
      <c r="F866" s="66">
        <f>IFERROR(VLOOKUP(D866,'Vta RdV'!$A$3:$B$2000,2,0),0)</f>
        <v>1037.3799999999999</v>
      </c>
      <c r="G866" s="66">
        <f>VLOOKUP(D866,Objetivos!$G$5:$H$3000,2,0)</f>
        <v>4230.6986105263159</v>
      </c>
      <c r="H866" s="67">
        <f t="shared" si="15"/>
        <v>0.24520300203349765</v>
      </c>
      <c r="I866" s="66">
        <f>IF(H866="",0,RANK($H866,H866:H867,0))</f>
        <v>1</v>
      </c>
    </row>
    <row r="867" spans="1:9" ht="17.399999999999999" thickBot="1" x14ac:dyDescent="0.4">
      <c r="A867" s="218">
        <v>58</v>
      </c>
      <c r="B867" s="218" t="s">
        <v>1808</v>
      </c>
      <c r="C867" s="219" t="s">
        <v>422</v>
      </c>
      <c r="D867" s="219">
        <v>5727</v>
      </c>
      <c r="E867" s="219" t="s">
        <v>1810</v>
      </c>
      <c r="F867" s="55">
        <f>IFERROR(VLOOKUP(D867,'Vta RdV'!$A$3:$B$2000,2,0),0)</f>
        <v>852.78</v>
      </c>
      <c r="G867" s="55">
        <f>VLOOKUP(D867,Objetivos!$G$5:$H$3000,2,0)</f>
        <v>4207.586054736842</v>
      </c>
      <c r="H867" s="56">
        <f t="shared" si="15"/>
        <v>0.20267678162873273</v>
      </c>
      <c r="I867" s="55">
        <f>IF(H867="",0,RANK($H867,H866:H867,0))</f>
        <v>2</v>
      </c>
    </row>
    <row r="868" spans="1:9" ht="16.8" x14ac:dyDescent="0.35">
      <c r="A868" s="220">
        <v>58</v>
      </c>
      <c r="B868" s="220" t="s">
        <v>1808</v>
      </c>
      <c r="C868" s="221" t="s">
        <v>422</v>
      </c>
      <c r="D868" s="221">
        <v>2466</v>
      </c>
      <c r="E868" s="221" t="s">
        <v>1811</v>
      </c>
      <c r="F868" s="230">
        <f>IFERROR(VLOOKUP(D868,'Vta RdV'!$A$3:$B$2000,2,0),0)</f>
        <v>1105.56</v>
      </c>
      <c r="G868" s="230">
        <f>VLOOKUP(D868,Objetivos!$G$5:$H$3000,2,0)</f>
        <v>3219.1198905263159</v>
      </c>
      <c r="H868" s="233">
        <f t="shared" si="15"/>
        <v>0.34343548472785967</v>
      </c>
      <c r="I868" s="230">
        <f>IF(H868="",0,RANK($H868,H868:H869,0))</f>
        <v>1</v>
      </c>
    </row>
    <row r="869" spans="1:9" ht="17.399999999999999" thickBot="1" x14ac:dyDescent="0.4">
      <c r="A869" s="222">
        <v>58</v>
      </c>
      <c r="B869" s="222" t="s">
        <v>1808</v>
      </c>
      <c r="C869" s="223" t="s">
        <v>422</v>
      </c>
      <c r="D869" s="223">
        <v>30397</v>
      </c>
      <c r="E869" s="223" t="s">
        <v>1812</v>
      </c>
      <c r="F869" s="231">
        <f>IFERROR(VLOOKUP(D869,'Vta RdV'!$A$3:$B$2000,2,0),0)</f>
        <v>112.37</v>
      </c>
      <c r="G869" s="231">
        <f>VLOOKUP(D869,Objetivos!$G$5:$H$3000,2,0)</f>
        <v>2845.8241684210525</v>
      </c>
      <c r="H869" s="234">
        <f t="shared" si="15"/>
        <v>3.9485925113337629E-2</v>
      </c>
      <c r="I869" s="231">
        <f>IF(H869="",0,RANK($H869,H868:H869,0))</f>
        <v>2</v>
      </c>
    </row>
    <row r="870" spans="1:9" ht="16.8" x14ac:dyDescent="0.35">
      <c r="A870" s="216">
        <v>58</v>
      </c>
      <c r="B870" s="216" t="s">
        <v>1808</v>
      </c>
      <c r="C870" s="217" t="s">
        <v>422</v>
      </c>
      <c r="D870" s="217">
        <v>2815</v>
      </c>
      <c r="E870" s="217" t="s">
        <v>1813</v>
      </c>
      <c r="F870" s="66">
        <f>IFERROR(VLOOKUP(D870,'Vta RdV'!$A$3:$B$2000,2,0),0)</f>
        <v>38.4</v>
      </c>
      <c r="G870" s="66">
        <f>VLOOKUP(D870,Objetivos!$G$5:$H$3000,2,0)</f>
        <v>2666.6375360000002</v>
      </c>
      <c r="H870" s="67">
        <f t="shared" si="15"/>
        <v>1.4400157307318424E-2</v>
      </c>
      <c r="I870" s="66">
        <f>IF(H870="",0,RANK($H870,H870:H871,0))</f>
        <v>2</v>
      </c>
    </row>
    <row r="871" spans="1:9" ht="17.399999999999999" thickBot="1" x14ac:dyDescent="0.4">
      <c r="A871" s="218">
        <v>58</v>
      </c>
      <c r="B871" s="218" t="s">
        <v>1808</v>
      </c>
      <c r="C871" s="219" t="s">
        <v>422</v>
      </c>
      <c r="D871" s="219">
        <v>2462</v>
      </c>
      <c r="E871" s="219" t="s">
        <v>1814</v>
      </c>
      <c r="F871" s="55">
        <f>IFERROR(VLOOKUP(D871,'Vta RdV'!$A$3:$B$2000,2,0),0)</f>
        <v>174.28</v>
      </c>
      <c r="G871" s="55">
        <f>VLOOKUP(D871,Objetivos!$G$5:$H$3000,2,0)</f>
        <v>2664.0514694736844</v>
      </c>
      <c r="H871" s="56">
        <f t="shared" si="15"/>
        <v>6.5419156497915229E-2</v>
      </c>
      <c r="I871" s="55">
        <f>IF(H871="",0,RANK($H871,H870:H871,0))</f>
        <v>1</v>
      </c>
    </row>
    <row r="872" spans="1:9" ht="16.8" x14ac:dyDescent="0.35">
      <c r="A872" s="220">
        <v>58</v>
      </c>
      <c r="B872" s="220" t="s">
        <v>1808</v>
      </c>
      <c r="C872" s="221" t="s">
        <v>422</v>
      </c>
      <c r="D872" s="221">
        <v>2185</v>
      </c>
      <c r="E872" s="221" t="s">
        <v>1815</v>
      </c>
      <c r="F872" s="230">
        <f>IFERROR(VLOOKUP(D872,'Vta RdV'!$A$3:$B$2000,2,0),0)</f>
        <v>45.21</v>
      </c>
      <c r="G872" s="230">
        <f>VLOOKUP(D872,Objetivos!$G$5:$H$3000,2,0)</f>
        <v>1965.113368</v>
      </c>
      <c r="H872" s="233">
        <f t="shared" si="15"/>
        <v>2.3006306270265012E-2</v>
      </c>
      <c r="I872" s="230">
        <f>IF(H872="",0,RANK($H872,H872:H873,0))</f>
        <v>2</v>
      </c>
    </row>
    <row r="873" spans="1:9" ht="17.399999999999999" thickBot="1" x14ac:dyDescent="0.4">
      <c r="A873" s="222">
        <v>58</v>
      </c>
      <c r="B873" s="222" t="s">
        <v>1808</v>
      </c>
      <c r="C873" s="223" t="s">
        <v>422</v>
      </c>
      <c r="D873" s="223">
        <v>52868</v>
      </c>
      <c r="E873" s="223" t="s">
        <v>1816</v>
      </c>
      <c r="F873" s="231">
        <f>IFERROR(VLOOKUP(D873,'Vta RdV'!$A$3:$B$2000,2,0),0)</f>
        <v>207.9</v>
      </c>
      <c r="G873" s="231">
        <f>VLOOKUP(D873,Objetivos!$G$5:$H$3000,2,0)</f>
        <v>1862.056024</v>
      </c>
      <c r="H873" s="234">
        <f t="shared" si="15"/>
        <v>0.11165077598116351</v>
      </c>
      <c r="I873" s="231">
        <f>IF(H873="",0,RANK($H873,H872:H873,0))</f>
        <v>1</v>
      </c>
    </row>
    <row r="874" spans="1:9" ht="16.8" x14ac:dyDescent="0.35">
      <c r="A874" s="224">
        <v>58</v>
      </c>
      <c r="B874" s="224" t="s">
        <v>1808</v>
      </c>
      <c r="C874" s="225" t="s">
        <v>422</v>
      </c>
      <c r="D874" s="225">
        <v>7297</v>
      </c>
      <c r="E874" s="225" t="s">
        <v>1817</v>
      </c>
      <c r="F874" s="53">
        <f>IFERROR(VLOOKUP(D874,'Vta RdV'!$A$3:$B$2000,2,0),0)</f>
        <v>312.08999999999997</v>
      </c>
      <c r="G874" s="53">
        <f>VLOOKUP(D874,Objetivos!$G$5:$H$3000,2,0)</f>
        <v>1870.5381305263156</v>
      </c>
      <c r="H874" s="61">
        <f t="shared" si="15"/>
        <v>0.16684503507671711</v>
      </c>
      <c r="I874" s="53">
        <f>IF(H874="",0,RANK($H874,H874:H876,0))</f>
        <v>1</v>
      </c>
    </row>
    <row r="875" spans="1:9" ht="16.8" x14ac:dyDescent="0.35">
      <c r="A875" s="216">
        <v>58</v>
      </c>
      <c r="B875" s="216" t="s">
        <v>1808</v>
      </c>
      <c r="C875" s="217" t="s">
        <v>422</v>
      </c>
      <c r="D875" s="217">
        <v>53758</v>
      </c>
      <c r="E875" s="217" t="s">
        <v>1818</v>
      </c>
      <c r="F875" s="66">
        <f>IFERROR(VLOOKUP(D875,'Vta RdV'!$A$3:$B$2000,2,0),0)</f>
        <v>185.2</v>
      </c>
      <c r="G875" s="66">
        <f>VLOOKUP(D875,Objetivos!$G$5:$H$3000,2,0)</f>
        <v>1402.915072</v>
      </c>
      <c r="H875" s="67">
        <f t="shared" si="15"/>
        <v>0.13201084206471481</v>
      </c>
      <c r="I875" s="66">
        <f>IF(H875="",0,RANK($H875,H874:H876,0))</f>
        <v>2</v>
      </c>
    </row>
    <row r="876" spans="1:9" ht="17.399999999999999" thickBot="1" x14ac:dyDescent="0.4">
      <c r="A876" s="218">
        <v>58</v>
      </c>
      <c r="B876" s="218" t="s">
        <v>1808</v>
      </c>
      <c r="C876" s="219" t="s">
        <v>422</v>
      </c>
      <c r="D876" s="219">
        <v>53739</v>
      </c>
      <c r="E876" s="219" t="s">
        <v>1819</v>
      </c>
      <c r="F876" s="55">
        <f>IFERROR(VLOOKUP(D876,'Vta RdV'!$A$3:$B$2000,2,0),0)</f>
        <v>0</v>
      </c>
      <c r="G876" s="55">
        <f>VLOOKUP(D876,Objetivos!$G$5:$H$3000,2,0)</f>
        <v>1112.7922947368422</v>
      </c>
      <c r="H876" s="56">
        <f t="shared" si="15"/>
        <v>0</v>
      </c>
      <c r="I876" s="55">
        <f>IF(H876="",0,RANK($H876,H874:H876,0))</f>
        <v>3</v>
      </c>
    </row>
    <row r="877" spans="1:9" ht="16.8" x14ac:dyDescent="0.35">
      <c r="A877" s="220">
        <v>58</v>
      </c>
      <c r="B877" s="220" t="s">
        <v>1820</v>
      </c>
      <c r="C877" s="221" t="s">
        <v>419</v>
      </c>
      <c r="D877" s="221">
        <v>2134</v>
      </c>
      <c r="E877" s="221" t="s">
        <v>1821</v>
      </c>
      <c r="F877" s="230">
        <f>IFERROR(VLOOKUP(D877,'Vta RdV'!$A$3:$B$2000,2,0),0)</f>
        <v>1100.81</v>
      </c>
      <c r="G877" s="230">
        <f>VLOOKUP(D877,Objetivos!$G$5:$H$3000,2,0)</f>
        <v>6835.7178879999992</v>
      </c>
      <c r="H877" s="233">
        <f t="shared" si="15"/>
        <v>0.1610379506638879</v>
      </c>
      <c r="I877" s="230">
        <f>IF(H877="",0,RANK($H877,H877:H878,0))</f>
        <v>1</v>
      </c>
    </row>
    <row r="878" spans="1:9" ht="17.399999999999999" thickBot="1" x14ac:dyDescent="0.4">
      <c r="A878" s="222">
        <v>58</v>
      </c>
      <c r="B878" s="222" t="s">
        <v>1820</v>
      </c>
      <c r="C878" s="223" t="s">
        <v>419</v>
      </c>
      <c r="D878" s="223">
        <v>7084</v>
      </c>
      <c r="E878" s="223" t="s">
        <v>1822</v>
      </c>
      <c r="F878" s="231">
        <f>IFERROR(VLOOKUP(D878,'Vta RdV'!$A$3:$B$2000,2,0),0)</f>
        <v>81.349999999999994</v>
      </c>
      <c r="G878" s="231">
        <f>VLOOKUP(D878,Objetivos!$G$5:$H$3000,2,0)</f>
        <v>5371.0493120000001</v>
      </c>
      <c r="H878" s="234">
        <f t="shared" si="15"/>
        <v>1.5146016220377609E-2</v>
      </c>
      <c r="I878" s="231">
        <f>IF(H878="",0,RANK($H878,H877:H878,0))</f>
        <v>2</v>
      </c>
    </row>
    <row r="879" spans="1:9" ht="16.8" x14ac:dyDescent="0.35">
      <c r="A879" s="216">
        <v>58</v>
      </c>
      <c r="B879" s="216" t="s">
        <v>1820</v>
      </c>
      <c r="C879" s="217" t="s">
        <v>419</v>
      </c>
      <c r="D879" s="217">
        <v>2891</v>
      </c>
      <c r="E879" s="217" t="s">
        <v>1823</v>
      </c>
      <c r="F879" s="66">
        <f>IFERROR(VLOOKUP(D879,'Vta RdV'!$A$3:$B$2000,2,0),0)</f>
        <v>515.21999999999991</v>
      </c>
      <c r="G879" s="66">
        <f>VLOOKUP(D879,Objetivos!$G$5:$H$3000,2,0)</f>
        <v>4862.0423839999994</v>
      </c>
      <c r="H879" s="67">
        <f t="shared" si="15"/>
        <v>0.1059678133813652</v>
      </c>
      <c r="I879" s="66">
        <f>IF(H879="",0,RANK($H879,H879:H880,0))</f>
        <v>2</v>
      </c>
    </row>
    <row r="880" spans="1:9" ht="17.399999999999999" thickBot="1" x14ac:dyDescent="0.4">
      <c r="A880" s="218">
        <v>58</v>
      </c>
      <c r="B880" s="218" t="s">
        <v>1820</v>
      </c>
      <c r="C880" s="219" t="s">
        <v>419</v>
      </c>
      <c r="D880" s="219">
        <v>2512</v>
      </c>
      <c r="E880" s="219" t="s">
        <v>1824</v>
      </c>
      <c r="F880" s="55">
        <f>IFERROR(VLOOKUP(D880,'Vta RdV'!$A$3:$B$2000,2,0),0)</f>
        <v>1736.2300000000002</v>
      </c>
      <c r="G880" s="55">
        <f>VLOOKUP(D880,Objetivos!$G$5:$H$3000,2,0)</f>
        <v>4519.5358079999996</v>
      </c>
      <c r="H880" s="56">
        <f t="shared" si="15"/>
        <v>0.38416113374446803</v>
      </c>
      <c r="I880" s="55">
        <f>IF(H880="",0,RANK($H880,H879:H880,0))</f>
        <v>1</v>
      </c>
    </row>
    <row r="881" spans="1:9" ht="16.8" x14ac:dyDescent="0.35">
      <c r="A881" s="220">
        <v>58</v>
      </c>
      <c r="B881" s="220" t="s">
        <v>1820</v>
      </c>
      <c r="C881" s="221" t="s">
        <v>419</v>
      </c>
      <c r="D881" s="221">
        <v>7564</v>
      </c>
      <c r="E881" s="221" t="s">
        <v>1825</v>
      </c>
      <c r="F881" s="230">
        <f>IFERROR(VLOOKUP(D881,'Vta RdV'!$A$3:$B$2000,2,0),0)</f>
        <v>0</v>
      </c>
      <c r="G881" s="230">
        <f>VLOOKUP(D881,Objetivos!$G$5:$H$3000,2,0)</f>
        <v>2488.9293440000001</v>
      </c>
      <c r="H881" s="233">
        <f t="shared" si="15"/>
        <v>0</v>
      </c>
      <c r="I881" s="230">
        <f>IF(H881="",0,RANK($H881,H881:H882,0))</f>
        <v>1</v>
      </c>
    </row>
    <row r="882" spans="1:9" ht="17.399999999999999" thickBot="1" x14ac:dyDescent="0.4">
      <c r="A882" s="222">
        <v>58</v>
      </c>
      <c r="B882" s="222" t="s">
        <v>1820</v>
      </c>
      <c r="C882" s="223" t="s">
        <v>419</v>
      </c>
      <c r="D882" s="223">
        <v>42351</v>
      </c>
      <c r="E882" s="223" t="s">
        <v>1826</v>
      </c>
      <c r="F882" s="231">
        <f>IFERROR(VLOOKUP(D882,'Vta RdV'!$A$3:$B$2000,2,0),0)</f>
        <v>0</v>
      </c>
      <c r="G882" s="231">
        <f>VLOOKUP(D882,Objetivos!$G$5:$H$3000,2,0)</f>
        <v>2370.3433600000003</v>
      </c>
      <c r="H882" s="234">
        <f t="shared" si="15"/>
        <v>0</v>
      </c>
      <c r="I882" s="231">
        <f>IF(H882="",0,RANK($H882,H881:H882,0))</f>
        <v>1</v>
      </c>
    </row>
    <row r="883" spans="1:9" ht="16.8" x14ac:dyDescent="0.35">
      <c r="A883" s="224">
        <v>58</v>
      </c>
      <c r="B883" s="224" t="s">
        <v>1820</v>
      </c>
      <c r="C883" s="225" t="s">
        <v>419</v>
      </c>
      <c r="D883" s="225">
        <v>52948</v>
      </c>
      <c r="E883" s="225" t="s">
        <v>1827</v>
      </c>
      <c r="F883" s="53">
        <f>IFERROR(VLOOKUP(D883,'Vta RdV'!$A$3:$B$2000,2,0),0)</f>
        <v>523.04999999999995</v>
      </c>
      <c r="G883" s="53">
        <f>VLOOKUP(D883,Objetivos!$G$5:$H$3000,2,0)</f>
        <v>1028.080256</v>
      </c>
      <c r="H883" s="61">
        <f t="shared" si="15"/>
        <v>0.50876378273721068</v>
      </c>
      <c r="I883" s="53">
        <f>IF(H883="",0,RANK($H883,H883:H885,0))</f>
        <v>1</v>
      </c>
    </row>
    <row r="884" spans="1:9" ht="16.8" x14ac:dyDescent="0.35">
      <c r="A884" s="216">
        <v>58</v>
      </c>
      <c r="B884" s="216" t="s">
        <v>1820</v>
      </c>
      <c r="C884" s="217" t="s">
        <v>419</v>
      </c>
      <c r="D884" s="217">
        <v>53944</v>
      </c>
      <c r="E884" s="217" t="s">
        <v>1828</v>
      </c>
      <c r="F884" s="66">
        <f>IFERROR(VLOOKUP(D884,'Vta RdV'!$A$3:$B$2000,2,0),0)</f>
        <v>0</v>
      </c>
      <c r="G884" s="66">
        <f>VLOOKUP(D884,Objetivos!$G$5:$H$3000,2,0)</f>
        <v>997.58083368421057</v>
      </c>
      <c r="H884" s="67">
        <f t="shared" si="15"/>
        <v>0</v>
      </c>
      <c r="I884" s="66">
        <f>IF(H884="",0,RANK($H884,H883:H885,0))</f>
        <v>2</v>
      </c>
    </row>
    <row r="885" spans="1:9" ht="17.399999999999999" thickBot="1" x14ac:dyDescent="0.4">
      <c r="A885" s="218">
        <v>58</v>
      </c>
      <c r="B885" s="218" t="s">
        <v>1820</v>
      </c>
      <c r="C885" s="219" t="s">
        <v>419</v>
      </c>
      <c r="D885" s="219">
        <v>40255</v>
      </c>
      <c r="E885" s="219" t="s">
        <v>1829</v>
      </c>
      <c r="F885" s="55">
        <f>IFERROR(VLOOKUP(D885,'Vta RdV'!$A$3:$B$2000,2,0),0)</f>
        <v>0</v>
      </c>
      <c r="G885" s="55">
        <f>VLOOKUP(D885,Objetivos!$G$5:$H$3000,2,0)</f>
        <v>2218.0419200000001</v>
      </c>
      <c r="H885" s="56">
        <f t="shared" si="15"/>
        <v>0</v>
      </c>
      <c r="I885" s="55">
        <f>IF(H885="",0,RANK($H885,H883:H885,0))</f>
        <v>2</v>
      </c>
    </row>
    <row r="886" spans="1:9" ht="16.8" x14ac:dyDescent="0.35">
      <c r="A886" s="220">
        <v>58</v>
      </c>
      <c r="B886" s="220" t="s">
        <v>1830</v>
      </c>
      <c r="C886" s="221" t="s">
        <v>421</v>
      </c>
      <c r="D886" s="221">
        <v>19156</v>
      </c>
      <c r="E886" s="221" t="s">
        <v>1831</v>
      </c>
      <c r="F886" s="230">
        <f>IFERROR(VLOOKUP(D886,'Vta RdV'!$A$3:$B$2000,2,0),0)</f>
        <v>364.73</v>
      </c>
      <c r="G886" s="230">
        <f>VLOOKUP(D886,Objetivos!$G$5:$H$3000,2,0)</f>
        <v>2736.9069040000004</v>
      </c>
      <c r="H886" s="233">
        <f t="shared" si="15"/>
        <v>0.13326357555930954</v>
      </c>
      <c r="I886" s="230">
        <f>IF(H886="",0,RANK($H886,H886:H887,0))</f>
        <v>1</v>
      </c>
    </row>
    <row r="887" spans="1:9" ht="17.399999999999999" thickBot="1" x14ac:dyDescent="0.4">
      <c r="A887" s="222">
        <v>58</v>
      </c>
      <c r="B887" s="222" t="s">
        <v>1830</v>
      </c>
      <c r="C887" s="223" t="s">
        <v>421</v>
      </c>
      <c r="D887" s="223">
        <v>52247</v>
      </c>
      <c r="E887" s="223" t="s">
        <v>1832</v>
      </c>
      <c r="F887" s="231">
        <f>IFERROR(VLOOKUP(D887,'Vta RdV'!$A$3:$B$2000,2,0),0)</f>
        <v>0</v>
      </c>
      <c r="G887" s="231">
        <f>VLOOKUP(D887,Objetivos!$G$5:$H$3000,2,0)</f>
        <v>2405.4329680000005</v>
      </c>
      <c r="H887" s="234">
        <f t="shared" si="15"/>
        <v>0</v>
      </c>
      <c r="I887" s="231">
        <f>IF(H887="",0,RANK($H887,H886:H887,0))</f>
        <v>2</v>
      </c>
    </row>
    <row r="888" spans="1:9" ht="16.8" x14ac:dyDescent="0.35">
      <c r="A888" s="216">
        <v>58</v>
      </c>
      <c r="B888" s="216" t="s">
        <v>1830</v>
      </c>
      <c r="C888" s="217" t="s">
        <v>421</v>
      </c>
      <c r="D888" s="217">
        <v>4070</v>
      </c>
      <c r="E888" s="217" t="s">
        <v>1833</v>
      </c>
      <c r="F888" s="66">
        <f>IFERROR(VLOOKUP(D888,'Vta RdV'!$A$3:$B$2000,2,0),0)</f>
        <v>210.43</v>
      </c>
      <c r="G888" s="66">
        <f>VLOOKUP(D888,Objetivos!$G$5:$H$3000,2,0)</f>
        <v>2293.3146000000002</v>
      </c>
      <c r="H888" s="67">
        <f t="shared" si="15"/>
        <v>9.1758016976824716E-2</v>
      </c>
      <c r="I888" s="66">
        <f>IF(H888="",0,RANK($H888,H888:H889,0))</f>
        <v>1</v>
      </c>
    </row>
    <row r="889" spans="1:9" ht="17.399999999999999" thickBot="1" x14ac:dyDescent="0.4">
      <c r="A889" s="218">
        <v>58</v>
      </c>
      <c r="B889" s="218" t="s">
        <v>1830</v>
      </c>
      <c r="C889" s="219" t="s">
        <v>421</v>
      </c>
      <c r="D889" s="219">
        <v>52383</v>
      </c>
      <c r="E889" s="219" t="s">
        <v>1834</v>
      </c>
      <c r="F889" s="55">
        <f>IFERROR(VLOOKUP(D889,'Vta RdV'!$A$3:$B$2000,2,0),0)</f>
        <v>125.22</v>
      </c>
      <c r="G889" s="55">
        <f>VLOOKUP(D889,Objetivos!$G$5:$H$3000,2,0)</f>
        <v>1865.8099200000001</v>
      </c>
      <c r="H889" s="56">
        <f t="shared" si="15"/>
        <v>6.7112945781743941E-2</v>
      </c>
      <c r="I889" s="55">
        <f>IF(H889="",0,RANK($H889,H888:H889,0))</f>
        <v>2</v>
      </c>
    </row>
    <row r="890" spans="1:9" ht="16.8" x14ac:dyDescent="0.35">
      <c r="A890" s="220">
        <v>58</v>
      </c>
      <c r="B890" s="220" t="s">
        <v>1830</v>
      </c>
      <c r="C890" s="221" t="s">
        <v>421</v>
      </c>
      <c r="D890" s="221">
        <v>9729</v>
      </c>
      <c r="E890" s="221" t="s">
        <v>1835</v>
      </c>
      <c r="F890" s="230">
        <f>IFERROR(VLOOKUP(D890,'Vta RdV'!$A$3:$B$2000,2,0),0)</f>
        <v>37.520000000000003</v>
      </c>
      <c r="G890" s="230">
        <f>VLOOKUP(D890,Objetivos!$G$5:$H$3000,2,0)</f>
        <v>1856.5388480000001</v>
      </c>
      <c r="H890" s="233">
        <f t="shared" si="15"/>
        <v>2.020964982252825E-2</v>
      </c>
      <c r="I890" s="230">
        <f>IF(H890="",0,RANK($H890,H890:H891,0))</f>
        <v>1</v>
      </c>
    </row>
    <row r="891" spans="1:9" ht="17.399999999999999" thickBot="1" x14ac:dyDescent="0.4">
      <c r="A891" s="222">
        <v>58</v>
      </c>
      <c r="B891" s="222" t="s">
        <v>1830</v>
      </c>
      <c r="C891" s="223" t="s">
        <v>421</v>
      </c>
      <c r="D891" s="223">
        <v>52191</v>
      </c>
      <c r="E891" s="223" t="s">
        <v>1836</v>
      </c>
      <c r="F891" s="231">
        <f>IFERROR(VLOOKUP(D891,'Vta RdV'!$A$3:$B$2000,2,0),0)</f>
        <v>0</v>
      </c>
      <c r="G891" s="231">
        <f>VLOOKUP(D891,Objetivos!$G$5:$H$3000,2,0)</f>
        <v>1809.0584640000002</v>
      </c>
      <c r="H891" s="234">
        <f t="shared" si="15"/>
        <v>0</v>
      </c>
      <c r="I891" s="231">
        <f>IF(H891="",0,RANK($H891,H890:H891,0))</f>
        <v>2</v>
      </c>
    </row>
    <row r="892" spans="1:9" ht="16.8" x14ac:dyDescent="0.35">
      <c r="A892" s="216">
        <v>58</v>
      </c>
      <c r="B892" s="216" t="s">
        <v>1830</v>
      </c>
      <c r="C892" s="217" t="s">
        <v>421</v>
      </c>
      <c r="D892" s="217">
        <v>12003</v>
      </c>
      <c r="E892" s="217" t="s">
        <v>1837</v>
      </c>
      <c r="F892" s="66">
        <f>IFERROR(VLOOKUP(D892,'Vta RdV'!$A$3:$B$2000,2,0),0)</f>
        <v>681.44</v>
      </c>
      <c r="G892" s="66">
        <f>VLOOKUP(D892,Objetivos!$G$5:$H$3000,2,0)</f>
        <v>1698.6422880000002</v>
      </c>
      <c r="H892" s="67">
        <f t="shared" si="15"/>
        <v>0.40116745286162331</v>
      </c>
      <c r="I892" s="66">
        <f>IF(H892="",0,RANK($H892,H892:H893,0))</f>
        <v>1</v>
      </c>
    </row>
    <row r="893" spans="1:9" ht="17.399999999999999" thickBot="1" x14ac:dyDescent="0.4">
      <c r="A893" s="218">
        <v>58</v>
      </c>
      <c r="B893" s="218" t="s">
        <v>1830</v>
      </c>
      <c r="C893" s="219" t="s">
        <v>421</v>
      </c>
      <c r="D893" s="219">
        <v>4388</v>
      </c>
      <c r="E893" s="219" t="s">
        <v>1838</v>
      </c>
      <c r="F893" s="55">
        <f>IFERROR(VLOOKUP(D893,'Vta RdV'!$A$3:$B$2000,2,0),0)</f>
        <v>37.28</v>
      </c>
      <c r="G893" s="55">
        <f>VLOOKUP(D893,Objetivos!$G$5:$H$3000,2,0)</f>
        <v>1646.4885999999999</v>
      </c>
      <c r="H893" s="56">
        <f t="shared" si="15"/>
        <v>2.2642124579544617E-2</v>
      </c>
      <c r="I893" s="55">
        <f>IF(H893="",0,RANK($H893,H892:H893,0))</f>
        <v>2</v>
      </c>
    </row>
    <row r="894" spans="1:9" ht="16.8" x14ac:dyDescent="0.35">
      <c r="A894" s="220">
        <v>58</v>
      </c>
      <c r="B894" s="220" t="s">
        <v>1830</v>
      </c>
      <c r="C894" s="221" t="s">
        <v>421</v>
      </c>
      <c r="D894" s="221">
        <v>52593</v>
      </c>
      <c r="E894" s="221" t="s">
        <v>1839</v>
      </c>
      <c r="F894" s="230">
        <f>IFERROR(VLOOKUP(D894,'Vta RdV'!$A$3:$B$2000,2,0),0)</f>
        <v>0</v>
      </c>
      <c r="G894" s="230">
        <f>VLOOKUP(D894,Objetivos!$G$5:$H$3000,2,0)</f>
        <v>1109.0792799999999</v>
      </c>
      <c r="H894" s="233">
        <f t="shared" si="15"/>
        <v>0</v>
      </c>
      <c r="I894" s="230">
        <f>IF(H894="",0,RANK($H894,H894:H895,0))</f>
        <v>1</v>
      </c>
    </row>
    <row r="895" spans="1:9" ht="17.399999999999999" thickBot="1" x14ac:dyDescent="0.4">
      <c r="A895" s="222">
        <v>58</v>
      </c>
      <c r="B895" s="222" t="s">
        <v>1830</v>
      </c>
      <c r="C895" s="223" t="s">
        <v>421</v>
      </c>
      <c r="D895" s="223">
        <v>53604</v>
      </c>
      <c r="E895" s="223" t="s">
        <v>1840</v>
      </c>
      <c r="F895" s="231">
        <f>IFERROR(VLOOKUP(D895,'Vta RdV'!$A$3:$B$2000,2,0),0)</f>
        <v>0</v>
      </c>
      <c r="G895" s="231">
        <f>VLOOKUP(D895,Objetivos!$G$5:$H$3000,2,0)</f>
        <v>1085.2801360000001</v>
      </c>
      <c r="H895" s="234">
        <f t="shared" si="15"/>
        <v>0</v>
      </c>
      <c r="I895" s="231">
        <f>IF(H895="",0,RANK($H895,H894:H895,0))</f>
        <v>1</v>
      </c>
    </row>
    <row r="896" spans="1:9" ht="16.8" x14ac:dyDescent="0.35">
      <c r="A896" s="216">
        <v>58</v>
      </c>
      <c r="B896" s="216" t="s">
        <v>1830</v>
      </c>
      <c r="C896" s="217" t="s">
        <v>421</v>
      </c>
      <c r="D896" s="217">
        <v>29204</v>
      </c>
      <c r="E896" s="217" t="s">
        <v>1841</v>
      </c>
      <c r="F896" s="66">
        <f>IFERROR(VLOOKUP(D896,'Vta RdV'!$A$3:$B$2000,2,0),0)</f>
        <v>0</v>
      </c>
      <c r="G896" s="66">
        <f>VLOOKUP(D896,Objetivos!$G$5:$H$3000,2,0)</f>
        <v>1303.3449440000002</v>
      </c>
      <c r="H896" s="67">
        <f t="shared" si="15"/>
        <v>0</v>
      </c>
      <c r="I896" s="66">
        <f>IF(H896="",0,RANK($H896,H896:H897,0))</f>
        <v>1</v>
      </c>
    </row>
    <row r="897" spans="1:9" ht="17.399999999999999" thickBot="1" x14ac:dyDescent="0.4">
      <c r="A897" s="218">
        <v>58</v>
      </c>
      <c r="B897" s="218" t="s">
        <v>1830</v>
      </c>
      <c r="C897" s="219" t="s">
        <v>421</v>
      </c>
      <c r="D897" s="219">
        <v>53845</v>
      </c>
      <c r="E897" s="219" t="s">
        <v>1842</v>
      </c>
      <c r="F897" s="55">
        <f>IFERROR(VLOOKUP(D897,'Vta RdV'!$A$3:$B$2000,2,0),0)</f>
        <v>0</v>
      </c>
      <c r="G897" s="55">
        <f>VLOOKUP(D897,Objetivos!$G$5:$H$3000,2,0)</f>
        <v>614.238336</v>
      </c>
      <c r="H897" s="56">
        <f t="shared" si="15"/>
        <v>0</v>
      </c>
      <c r="I897" s="55">
        <f>IF(H897="",0,RANK($H897,H896:H897,0))</f>
        <v>1</v>
      </c>
    </row>
    <row r="898" spans="1:9" ht="16.8" x14ac:dyDescent="0.35">
      <c r="A898" s="220">
        <v>59</v>
      </c>
      <c r="B898" s="220" t="s">
        <v>1843</v>
      </c>
      <c r="C898" s="221" t="s">
        <v>423</v>
      </c>
      <c r="D898" s="221">
        <v>58012</v>
      </c>
      <c r="E898" s="221" t="s">
        <v>1844</v>
      </c>
      <c r="F898" s="230">
        <f>IFERROR(VLOOKUP(D898,'Vta RdV'!$A$3:$B$2000,2,0),0)</f>
        <v>0</v>
      </c>
      <c r="G898" s="230">
        <f>VLOOKUP(D898,Objetivos!$G$5:$H$3000,2,0)</f>
        <v>2307.2245120000002</v>
      </c>
      <c r="H898" s="233">
        <f t="shared" si="15"/>
        <v>0</v>
      </c>
      <c r="I898" s="230">
        <f>IF(H898="",0,RANK($H898,H898:H899,0))</f>
        <v>1</v>
      </c>
    </row>
    <row r="899" spans="1:9" ht="17.399999999999999" thickBot="1" x14ac:dyDescent="0.4">
      <c r="A899" s="222">
        <v>59</v>
      </c>
      <c r="B899" s="222" t="s">
        <v>1843</v>
      </c>
      <c r="C899" s="223" t="s">
        <v>423</v>
      </c>
      <c r="D899" s="223">
        <v>52229</v>
      </c>
      <c r="E899" s="223" t="s">
        <v>1845</v>
      </c>
      <c r="F899" s="231">
        <f>IFERROR(VLOOKUP(D899,'Vta RdV'!$A$3:$B$2000,2,0),0)</f>
        <v>0</v>
      </c>
      <c r="G899" s="231">
        <f>VLOOKUP(D899,Objetivos!$G$5:$H$3000,2,0)</f>
        <v>2267.8886240000002</v>
      </c>
      <c r="H899" s="234">
        <f t="shared" si="15"/>
        <v>0</v>
      </c>
      <c r="I899" s="231">
        <f>IF(H899="",0,RANK($H899,H898:H899,0))</f>
        <v>1</v>
      </c>
    </row>
    <row r="900" spans="1:9" ht="16.8" x14ac:dyDescent="0.35">
      <c r="A900" s="216">
        <v>59</v>
      </c>
      <c r="B900" s="216" t="s">
        <v>1843</v>
      </c>
      <c r="C900" s="217" t="s">
        <v>423</v>
      </c>
      <c r="D900" s="217">
        <v>58291</v>
      </c>
      <c r="E900" s="217" t="s">
        <v>1846</v>
      </c>
      <c r="F900" s="66">
        <f>IFERROR(VLOOKUP(D900,'Vta RdV'!$A$3:$B$2000,2,0),0)</f>
        <v>0</v>
      </c>
      <c r="G900" s="66">
        <f>VLOOKUP(D900,Objetivos!$G$5:$H$3000,2,0)</f>
        <v>1771.1163200000001</v>
      </c>
      <c r="H900" s="67">
        <f t="shared" si="15"/>
        <v>0</v>
      </c>
      <c r="I900" s="66">
        <f>IF(H900="",0,RANK($H900,H900:H901,0))</f>
        <v>1</v>
      </c>
    </row>
    <row r="901" spans="1:9" ht="17.399999999999999" thickBot="1" x14ac:dyDescent="0.4">
      <c r="A901" s="218">
        <v>59</v>
      </c>
      <c r="B901" s="218" t="s">
        <v>1843</v>
      </c>
      <c r="C901" s="219" t="s">
        <v>423</v>
      </c>
      <c r="D901" s="219">
        <v>52914</v>
      </c>
      <c r="E901" s="219" t="s">
        <v>1847</v>
      </c>
      <c r="F901" s="55">
        <f>IFERROR(VLOOKUP(D901,'Vta RdV'!$A$3:$B$2000,2,0),0)</f>
        <v>0</v>
      </c>
      <c r="G901" s="55">
        <f>VLOOKUP(D901,Objetivos!$G$5:$H$3000,2,0)</f>
        <v>1698.3271494736846</v>
      </c>
      <c r="H901" s="56">
        <f t="shared" si="15"/>
        <v>0</v>
      </c>
      <c r="I901" s="55">
        <f>IF(H901="",0,RANK($H901,H900:H901,0))</f>
        <v>1</v>
      </c>
    </row>
    <row r="902" spans="1:9" ht="16.8" x14ac:dyDescent="0.35">
      <c r="A902" s="220">
        <v>59</v>
      </c>
      <c r="B902" s="220" t="s">
        <v>1843</v>
      </c>
      <c r="C902" s="221" t="s">
        <v>423</v>
      </c>
      <c r="D902" s="221">
        <v>10503</v>
      </c>
      <c r="E902" s="221" t="s">
        <v>1848</v>
      </c>
      <c r="F902" s="230">
        <f>IFERROR(VLOOKUP(D902,'Vta RdV'!$A$3:$B$2000,2,0),0)</f>
        <v>41.22</v>
      </c>
      <c r="G902" s="230">
        <f>VLOOKUP(D902,Objetivos!$G$5:$H$3000,2,0)</f>
        <v>1305.7127440000002</v>
      </c>
      <c r="H902" s="233">
        <f t="shared" ref="H902:H965" si="16">+F902/G902</f>
        <v>3.1568965064799885E-2</v>
      </c>
      <c r="I902" s="230">
        <f>IF(H902="",0,RANK($H902,H902:H903,0))</f>
        <v>1</v>
      </c>
    </row>
    <row r="903" spans="1:9" ht="17.399999999999999" thickBot="1" x14ac:dyDescent="0.4">
      <c r="A903" s="222">
        <v>59</v>
      </c>
      <c r="B903" s="222" t="s">
        <v>1843</v>
      </c>
      <c r="C903" s="223" t="s">
        <v>423</v>
      </c>
      <c r="D903" s="223">
        <v>53378</v>
      </c>
      <c r="E903" s="223" t="s">
        <v>1849</v>
      </c>
      <c r="F903" s="231">
        <f>IFERROR(VLOOKUP(D903,'Vta RdV'!$A$3:$B$2000,2,0),0)</f>
        <v>0</v>
      </c>
      <c r="G903" s="231">
        <f>VLOOKUP(D903,Objetivos!$G$5:$H$3000,2,0)</f>
        <v>1134.8135279999999</v>
      </c>
      <c r="H903" s="234">
        <f t="shared" si="16"/>
        <v>0</v>
      </c>
      <c r="I903" s="231">
        <f>IF(H903="",0,RANK($H903,H902:H903,0))</f>
        <v>2</v>
      </c>
    </row>
    <row r="904" spans="1:9" ht="16.8" x14ac:dyDescent="0.35">
      <c r="A904" s="216">
        <v>59</v>
      </c>
      <c r="B904" s="216" t="s">
        <v>1843</v>
      </c>
      <c r="C904" s="217" t="s">
        <v>423</v>
      </c>
      <c r="D904" s="217">
        <v>52936</v>
      </c>
      <c r="E904" s="217" t="s">
        <v>1850</v>
      </c>
      <c r="F904" s="66">
        <f>IFERROR(VLOOKUP(D904,'Vta RdV'!$A$3:$B$2000,2,0),0)</f>
        <v>0</v>
      </c>
      <c r="G904" s="66">
        <f>VLOOKUP(D904,Objetivos!$G$5:$H$3000,2,0)</f>
        <v>1040.371032</v>
      </c>
      <c r="H904" s="67">
        <f t="shared" si="16"/>
        <v>0</v>
      </c>
      <c r="I904" s="66">
        <f>IF(H904="",0,RANK($H904,H904:H905,0))</f>
        <v>1</v>
      </c>
    </row>
    <row r="905" spans="1:9" ht="17.399999999999999" thickBot="1" x14ac:dyDescent="0.4">
      <c r="A905" s="218">
        <v>59</v>
      </c>
      <c r="B905" s="218" t="s">
        <v>1843</v>
      </c>
      <c r="C905" s="219" t="s">
        <v>423</v>
      </c>
      <c r="D905" s="219">
        <v>53653</v>
      </c>
      <c r="E905" s="219" t="s">
        <v>1851</v>
      </c>
      <c r="F905" s="55">
        <f>IFERROR(VLOOKUP(D905,'Vta RdV'!$A$3:$B$2000,2,0),0)</f>
        <v>0</v>
      </c>
      <c r="G905" s="55">
        <f>VLOOKUP(D905,Objetivos!$G$5:$H$3000,2,0)</f>
        <v>951.22127999999998</v>
      </c>
      <c r="H905" s="56">
        <f t="shared" si="16"/>
        <v>0</v>
      </c>
      <c r="I905" s="55">
        <f>IF(H905="",0,RANK($H905,H904:H905,0))</f>
        <v>1</v>
      </c>
    </row>
    <row r="906" spans="1:9" ht="16.8" x14ac:dyDescent="0.35">
      <c r="A906" s="226">
        <v>59</v>
      </c>
      <c r="B906" s="226" t="s">
        <v>1843</v>
      </c>
      <c r="C906" s="227" t="s">
        <v>423</v>
      </c>
      <c r="D906" s="227">
        <v>53927</v>
      </c>
      <c r="E906" s="227" t="s">
        <v>1852</v>
      </c>
      <c r="F906" s="232">
        <f>IFERROR(VLOOKUP(D906,'Vta RdV'!$A$3:$B$2000,2,0),0)</f>
        <v>0</v>
      </c>
      <c r="G906" s="232">
        <f>VLOOKUP(D906,Objetivos!$G$5:$H$3000,2,0)</f>
        <v>909.26701600000001</v>
      </c>
      <c r="H906" s="235">
        <f t="shared" si="16"/>
        <v>0</v>
      </c>
      <c r="I906" s="232">
        <f>IF(H906="",0,RANK($H906,H906:H908,0))</f>
        <v>1</v>
      </c>
    </row>
    <row r="907" spans="1:9" ht="16.8" x14ac:dyDescent="0.35">
      <c r="A907" s="220">
        <v>59</v>
      </c>
      <c r="B907" s="220" t="s">
        <v>1843</v>
      </c>
      <c r="C907" s="221" t="s">
        <v>423</v>
      </c>
      <c r="D907" s="221">
        <v>52645</v>
      </c>
      <c r="E907" s="221" t="s">
        <v>1853</v>
      </c>
      <c r="F907" s="230">
        <f>IFERROR(VLOOKUP(D907,'Vta RdV'!$A$3:$B$2000,2,0),0)</f>
        <v>0</v>
      </c>
      <c r="G907" s="230">
        <f>VLOOKUP(D907,Objetivos!$G$5:$H$3000,2,0)</f>
        <v>867.15304800000001</v>
      </c>
      <c r="H907" s="233">
        <f t="shared" si="16"/>
        <v>0</v>
      </c>
      <c r="I907" s="230">
        <f>IF(H907="",0,RANK($H907,H906:H908,0))</f>
        <v>1</v>
      </c>
    </row>
    <row r="908" spans="1:9" ht="17.399999999999999" thickBot="1" x14ac:dyDescent="0.4">
      <c r="A908" s="222">
        <v>59</v>
      </c>
      <c r="B908" s="222" t="s">
        <v>1843</v>
      </c>
      <c r="C908" s="223" t="s">
        <v>423</v>
      </c>
      <c r="D908" s="223">
        <v>53701</v>
      </c>
      <c r="E908" s="223" t="s">
        <v>1854</v>
      </c>
      <c r="F908" s="231">
        <f>IFERROR(VLOOKUP(D908,'Vta RdV'!$A$3:$B$2000,2,0),0)</f>
        <v>0</v>
      </c>
      <c r="G908" s="231">
        <f>VLOOKUP(D908,Objetivos!$G$5:$H$3000,2,0)</f>
        <v>846.42336842105271</v>
      </c>
      <c r="H908" s="234">
        <f t="shared" si="16"/>
        <v>0</v>
      </c>
      <c r="I908" s="231">
        <f>IF(H908="",0,RANK($H908,H906:H908,0))</f>
        <v>1</v>
      </c>
    </row>
    <row r="909" spans="1:9" ht="16.8" x14ac:dyDescent="0.35">
      <c r="A909" s="216">
        <v>59</v>
      </c>
      <c r="B909" s="216" t="s">
        <v>1855</v>
      </c>
      <c r="C909" s="217" t="s">
        <v>425</v>
      </c>
      <c r="D909" s="217">
        <v>1276</v>
      </c>
      <c r="E909" s="217" t="s">
        <v>1856</v>
      </c>
      <c r="F909" s="66">
        <f>IFERROR(VLOOKUP(D909,'Vta RdV'!$A$3:$B$2000,2,0),0)</f>
        <v>0</v>
      </c>
      <c r="G909" s="66">
        <f>VLOOKUP(D909,Objetivos!$G$5:$H$3000,2,0)</f>
        <v>3363.6657279999999</v>
      </c>
      <c r="H909" s="67">
        <f t="shared" si="16"/>
        <v>0</v>
      </c>
      <c r="I909" s="66">
        <f>IF(H909="",0,RANK($H909,H909:H910,0))</f>
        <v>1</v>
      </c>
    </row>
    <row r="910" spans="1:9" ht="17.399999999999999" thickBot="1" x14ac:dyDescent="0.4">
      <c r="A910" s="218">
        <v>59</v>
      </c>
      <c r="B910" s="218" t="s">
        <v>1855</v>
      </c>
      <c r="C910" s="219" t="s">
        <v>425</v>
      </c>
      <c r="D910" s="219">
        <v>1103</v>
      </c>
      <c r="E910" s="219" t="s">
        <v>1857</v>
      </c>
      <c r="F910" s="55">
        <f>IFERROR(VLOOKUP(D910,'Vta RdV'!$A$3:$B$2000,2,0),0)</f>
        <v>0</v>
      </c>
      <c r="G910" s="55">
        <f>VLOOKUP(D910,Objetivos!$G$5:$H$3000,2,0)</f>
        <v>3065.9460463157893</v>
      </c>
      <c r="H910" s="56">
        <f t="shared" si="16"/>
        <v>0</v>
      </c>
      <c r="I910" s="55">
        <f>IF(H910="",0,RANK($H910,H909:H910,0))</f>
        <v>1</v>
      </c>
    </row>
    <row r="911" spans="1:9" ht="16.8" x14ac:dyDescent="0.35">
      <c r="A911" s="220">
        <v>59</v>
      </c>
      <c r="B911" s="220" t="s">
        <v>1855</v>
      </c>
      <c r="C911" s="221" t="s">
        <v>425</v>
      </c>
      <c r="D911" s="221">
        <v>11448</v>
      </c>
      <c r="E911" s="221" t="s">
        <v>1858</v>
      </c>
      <c r="F911" s="230">
        <f>IFERROR(VLOOKUP(D911,'Vta RdV'!$A$3:$B$2000,2,0),0)</f>
        <v>0</v>
      </c>
      <c r="G911" s="230">
        <f>VLOOKUP(D911,Objetivos!$G$5:$H$3000,2,0)</f>
        <v>2677.0620880000006</v>
      </c>
      <c r="H911" s="233">
        <f t="shared" si="16"/>
        <v>0</v>
      </c>
      <c r="I911" s="230">
        <f>IF(H911="",0,RANK($H911,H911:H912,0))</f>
        <v>1</v>
      </c>
    </row>
    <row r="912" spans="1:9" ht="17.399999999999999" thickBot="1" x14ac:dyDescent="0.4">
      <c r="A912" s="222">
        <v>59</v>
      </c>
      <c r="B912" s="222" t="s">
        <v>1855</v>
      </c>
      <c r="C912" s="223" t="s">
        <v>425</v>
      </c>
      <c r="D912" s="223">
        <v>11406</v>
      </c>
      <c r="E912" s="223" t="s">
        <v>1859</v>
      </c>
      <c r="F912" s="231">
        <f>IFERROR(VLOOKUP(D912,'Vta RdV'!$A$3:$B$2000,2,0),0)</f>
        <v>0</v>
      </c>
      <c r="G912" s="231">
        <f>VLOOKUP(D912,Objetivos!$G$5:$H$3000,2,0)</f>
        <v>2484.45084</v>
      </c>
      <c r="H912" s="234">
        <f t="shared" si="16"/>
        <v>0</v>
      </c>
      <c r="I912" s="231">
        <f>IF(H912="",0,RANK($H912,H911:H912,0))</f>
        <v>1</v>
      </c>
    </row>
    <row r="913" spans="1:9" ht="16.8" x14ac:dyDescent="0.35">
      <c r="A913" s="216">
        <v>59</v>
      </c>
      <c r="B913" s="216" t="s">
        <v>1855</v>
      </c>
      <c r="C913" s="217" t="s">
        <v>425</v>
      </c>
      <c r="D913" s="217">
        <v>1079</v>
      </c>
      <c r="E913" s="217" t="s">
        <v>1860</v>
      </c>
      <c r="F913" s="66">
        <f>IFERROR(VLOOKUP(D913,'Vta RdV'!$A$3:$B$2000,2,0),0)</f>
        <v>0</v>
      </c>
      <c r="G913" s="66">
        <f>VLOOKUP(D913,Objetivos!$G$5:$H$3000,2,0)</f>
        <v>2480.9292640000003</v>
      </c>
      <c r="H913" s="67">
        <f t="shared" si="16"/>
        <v>0</v>
      </c>
      <c r="I913" s="66">
        <f>IF(H913="",0,RANK($H913,H913:H914,0))</f>
        <v>2</v>
      </c>
    </row>
    <row r="914" spans="1:9" ht="17.399999999999999" thickBot="1" x14ac:dyDescent="0.4">
      <c r="A914" s="218">
        <v>59</v>
      </c>
      <c r="B914" s="218" t="s">
        <v>1855</v>
      </c>
      <c r="C914" s="219" t="s">
        <v>425</v>
      </c>
      <c r="D914" s="219">
        <v>180</v>
      </c>
      <c r="E914" s="219" t="s">
        <v>1861</v>
      </c>
      <c r="F914" s="55">
        <f>IFERROR(VLOOKUP(D914,'Vta RdV'!$A$3:$B$2000,2,0),0)</f>
        <v>41.49</v>
      </c>
      <c r="G914" s="55">
        <f>VLOOKUP(D914,Objetivos!$G$5:$H$3000,2,0)</f>
        <v>2421.0433360000002</v>
      </c>
      <c r="H914" s="56">
        <f t="shared" si="16"/>
        <v>1.71372397111028E-2</v>
      </c>
      <c r="I914" s="55">
        <f>IF(H914="",0,RANK($H914,H913:H914,0))</f>
        <v>1</v>
      </c>
    </row>
    <row r="915" spans="1:9" ht="16.8" x14ac:dyDescent="0.35">
      <c r="A915" s="220">
        <v>59</v>
      </c>
      <c r="B915" s="220" t="s">
        <v>1855</v>
      </c>
      <c r="C915" s="221" t="s">
        <v>425</v>
      </c>
      <c r="D915" s="221">
        <v>20299</v>
      </c>
      <c r="E915" s="221" t="s">
        <v>1862</v>
      </c>
      <c r="F915" s="230">
        <f>IFERROR(VLOOKUP(D915,'Vta RdV'!$A$3:$B$2000,2,0),0)</f>
        <v>2.2000000000000002</v>
      </c>
      <c r="G915" s="230">
        <f>VLOOKUP(D915,Objetivos!$G$5:$H$3000,2,0)</f>
        <v>2248.141736</v>
      </c>
      <c r="H915" s="233">
        <f t="shared" si="16"/>
        <v>9.7858598716037549E-4</v>
      </c>
      <c r="I915" s="230">
        <f>IF(H915="",0,RANK($H915,H915:H916,0))</f>
        <v>1</v>
      </c>
    </row>
    <row r="916" spans="1:9" ht="17.399999999999999" thickBot="1" x14ac:dyDescent="0.4">
      <c r="A916" s="222">
        <v>59</v>
      </c>
      <c r="B916" s="222" t="s">
        <v>1855</v>
      </c>
      <c r="C916" s="223" t="s">
        <v>425</v>
      </c>
      <c r="D916" s="223">
        <v>42411</v>
      </c>
      <c r="E916" s="223" t="s">
        <v>1863</v>
      </c>
      <c r="F916" s="231">
        <f>IFERROR(VLOOKUP(D916,'Vta RdV'!$A$3:$B$2000,2,0),0)</f>
        <v>0</v>
      </c>
      <c r="G916" s="231">
        <f>VLOOKUP(D916,Objetivos!$G$5:$H$3000,2,0)</f>
        <v>1958.8095831578948</v>
      </c>
      <c r="H916" s="234">
        <f t="shared" si="16"/>
        <v>0</v>
      </c>
      <c r="I916" s="231">
        <f>IF(H916="",0,RANK($H916,H915:H916,0))</f>
        <v>2</v>
      </c>
    </row>
    <row r="917" spans="1:9" ht="16.8" x14ac:dyDescent="0.35">
      <c r="A917" s="216">
        <v>59</v>
      </c>
      <c r="B917" s="216" t="s">
        <v>1855</v>
      </c>
      <c r="C917" s="217" t="s">
        <v>425</v>
      </c>
      <c r="D917" s="217">
        <v>52227</v>
      </c>
      <c r="E917" s="217" t="s">
        <v>1864</v>
      </c>
      <c r="F917" s="66">
        <f>IFERROR(VLOOKUP(D917,'Vta RdV'!$A$3:$B$2000,2,0),0)</f>
        <v>0</v>
      </c>
      <c r="G917" s="66">
        <f>VLOOKUP(D917,Objetivos!$G$5:$H$3000,2,0)</f>
        <v>1817.5520800000004</v>
      </c>
      <c r="H917" s="67">
        <f t="shared" si="16"/>
        <v>0</v>
      </c>
      <c r="I917" s="66">
        <f>IF(H917="",0,RANK($H917,H917:H918,0))</f>
        <v>1</v>
      </c>
    </row>
    <row r="918" spans="1:9" ht="17.399999999999999" thickBot="1" x14ac:dyDescent="0.4">
      <c r="A918" s="218">
        <v>59</v>
      </c>
      <c r="B918" s="218" t="s">
        <v>1855</v>
      </c>
      <c r="C918" s="219" t="s">
        <v>425</v>
      </c>
      <c r="D918" s="219">
        <v>52254</v>
      </c>
      <c r="E918" s="219" t="s">
        <v>1865</v>
      </c>
      <c r="F918" s="55">
        <f>IFERROR(VLOOKUP(D918,'Vta RdV'!$A$3:$B$2000,2,0),0)</f>
        <v>0</v>
      </c>
      <c r="G918" s="55">
        <f>VLOOKUP(D918,Objetivos!$G$5:$H$3000,2,0)</f>
        <v>1749.46036</v>
      </c>
      <c r="H918" s="56">
        <f t="shared" si="16"/>
        <v>0</v>
      </c>
      <c r="I918" s="55">
        <f>IF(H918="",0,RANK($H918,H917:H918,0))</f>
        <v>1</v>
      </c>
    </row>
    <row r="919" spans="1:9" ht="16.8" x14ac:dyDescent="0.35">
      <c r="A919" s="220">
        <v>59</v>
      </c>
      <c r="B919" s="220" t="s">
        <v>1855</v>
      </c>
      <c r="C919" s="221" t="s">
        <v>425</v>
      </c>
      <c r="D919" s="221">
        <v>50135</v>
      </c>
      <c r="E919" s="221" t="s">
        <v>1866</v>
      </c>
      <c r="F919" s="230">
        <f>IFERROR(VLOOKUP(D919,'Vta RdV'!$A$3:$B$2000,2,0),0)</f>
        <v>0</v>
      </c>
      <c r="G919" s="230">
        <f>VLOOKUP(D919,Objetivos!$G$5:$H$3000,2,0)</f>
        <v>1725.9600800000001</v>
      </c>
      <c r="H919" s="233">
        <f t="shared" si="16"/>
        <v>0</v>
      </c>
      <c r="I919" s="230">
        <f>IF(H919="",0,RANK($H919,H919:H920,0))</f>
        <v>1</v>
      </c>
    </row>
    <row r="920" spans="1:9" ht="17.399999999999999" thickBot="1" x14ac:dyDescent="0.4">
      <c r="A920" s="222">
        <v>59</v>
      </c>
      <c r="B920" s="222" t="s">
        <v>1855</v>
      </c>
      <c r="C920" s="223" t="s">
        <v>425</v>
      </c>
      <c r="D920" s="223">
        <v>50253</v>
      </c>
      <c r="E920" s="223" t="s">
        <v>1867</v>
      </c>
      <c r="F920" s="231">
        <f>IFERROR(VLOOKUP(D920,'Vta RdV'!$A$3:$B$2000,2,0),0)</f>
        <v>0</v>
      </c>
      <c r="G920" s="231">
        <f>VLOOKUP(D920,Objetivos!$G$5:$H$3000,2,0)</f>
        <v>1596.931456</v>
      </c>
      <c r="H920" s="234">
        <f t="shared" si="16"/>
        <v>0</v>
      </c>
      <c r="I920" s="231">
        <f>IF(H920="",0,RANK($H920,H919:H920,0))</f>
        <v>1</v>
      </c>
    </row>
    <row r="921" spans="1:9" ht="16.8" x14ac:dyDescent="0.35">
      <c r="A921" s="216">
        <v>59</v>
      </c>
      <c r="B921" s="216" t="s">
        <v>1868</v>
      </c>
      <c r="C921" s="217" t="s">
        <v>427</v>
      </c>
      <c r="D921" s="217">
        <v>758</v>
      </c>
      <c r="E921" s="217" t="s">
        <v>1869</v>
      </c>
      <c r="F921" s="66">
        <f>IFERROR(VLOOKUP(D921,'Vta RdV'!$A$3:$B$2000,2,0),0)</f>
        <v>44.91</v>
      </c>
      <c r="G921" s="66">
        <f>VLOOKUP(D921,Objetivos!$G$5:$H$3000,2,0)</f>
        <v>3101.660832</v>
      </c>
      <c r="H921" s="67">
        <f t="shared" si="16"/>
        <v>1.4479339435395751E-2</v>
      </c>
      <c r="I921" s="66">
        <f>IF(H921="",0,RANK($H921,H921:H922,0))</f>
        <v>1</v>
      </c>
    </row>
    <row r="922" spans="1:9" ht="17.399999999999999" thickBot="1" x14ac:dyDescent="0.4">
      <c r="A922" s="218">
        <v>59</v>
      </c>
      <c r="B922" s="218" t="s">
        <v>1868</v>
      </c>
      <c r="C922" s="219" t="s">
        <v>427</v>
      </c>
      <c r="D922" s="219">
        <v>19268</v>
      </c>
      <c r="E922" s="219" t="s">
        <v>1870</v>
      </c>
      <c r="F922" s="55">
        <f>IFERROR(VLOOKUP(D922,'Vta RdV'!$A$3:$B$2000,2,0),0)</f>
        <v>0</v>
      </c>
      <c r="G922" s="55">
        <f>VLOOKUP(D922,Objetivos!$G$5:$H$3000,2,0)</f>
        <v>2526.8285040000001</v>
      </c>
      <c r="H922" s="56">
        <f t="shared" si="16"/>
        <v>0</v>
      </c>
      <c r="I922" s="55">
        <f>IF(H922="",0,RANK($H922,H921:H922,0))</f>
        <v>2</v>
      </c>
    </row>
    <row r="923" spans="1:9" ht="16.8" x14ac:dyDescent="0.35">
      <c r="A923" s="220">
        <v>59</v>
      </c>
      <c r="B923" s="220" t="s">
        <v>1868</v>
      </c>
      <c r="C923" s="221" t="s">
        <v>427</v>
      </c>
      <c r="D923" s="221">
        <v>11671</v>
      </c>
      <c r="E923" s="221" t="s">
        <v>1871</v>
      </c>
      <c r="F923" s="230">
        <f>IFERROR(VLOOKUP(D923,'Vta RdV'!$A$3:$B$2000,2,0),0)</f>
        <v>419.1</v>
      </c>
      <c r="G923" s="230">
        <f>VLOOKUP(D923,Objetivos!$G$5:$H$3000,2,0)</f>
        <v>2317.6811360000002</v>
      </c>
      <c r="H923" s="233">
        <f t="shared" si="16"/>
        <v>0.18082729047159143</v>
      </c>
      <c r="I923" s="230">
        <f>IF(H923="",0,RANK($H923,H923:H924,0))</f>
        <v>1</v>
      </c>
    </row>
    <row r="924" spans="1:9" ht="17.399999999999999" thickBot="1" x14ac:dyDescent="0.4">
      <c r="A924" s="222">
        <v>59</v>
      </c>
      <c r="B924" s="222" t="s">
        <v>1868</v>
      </c>
      <c r="C924" s="223" t="s">
        <v>427</v>
      </c>
      <c r="D924" s="223">
        <v>10298</v>
      </c>
      <c r="E924" s="223" t="s">
        <v>1872</v>
      </c>
      <c r="F924" s="231">
        <f>IFERROR(VLOOKUP(D924,'Vta RdV'!$A$3:$B$2000,2,0),0)</f>
        <v>0</v>
      </c>
      <c r="G924" s="231">
        <f>VLOOKUP(D924,Objetivos!$G$5:$H$3000,2,0)</f>
        <v>2210.2012968421054</v>
      </c>
      <c r="H924" s="234">
        <f t="shared" si="16"/>
        <v>0</v>
      </c>
      <c r="I924" s="231">
        <f>IF(H924="",0,RANK($H924,H923:H924,0))</f>
        <v>2</v>
      </c>
    </row>
    <row r="925" spans="1:9" ht="16.8" x14ac:dyDescent="0.35">
      <c r="A925" s="216">
        <v>59</v>
      </c>
      <c r="B925" s="216" t="s">
        <v>1868</v>
      </c>
      <c r="C925" s="217" t="s">
        <v>427</v>
      </c>
      <c r="D925" s="217">
        <v>6854</v>
      </c>
      <c r="E925" s="217" t="s">
        <v>1873</v>
      </c>
      <c r="F925" s="66">
        <f>IFERROR(VLOOKUP(D925,'Vta RdV'!$A$3:$B$2000,2,0),0)</f>
        <v>0</v>
      </c>
      <c r="G925" s="66">
        <f>VLOOKUP(D925,Objetivos!$G$5:$H$3000,2,0)</f>
        <v>2034.3797039999999</v>
      </c>
      <c r="H925" s="67">
        <f t="shared" si="16"/>
        <v>0</v>
      </c>
      <c r="I925" s="66">
        <f>IF(H925="",0,RANK($H925,H925:H926,0))</f>
        <v>2</v>
      </c>
    </row>
    <row r="926" spans="1:9" ht="17.399999999999999" thickBot="1" x14ac:dyDescent="0.4">
      <c r="A926" s="218">
        <v>59</v>
      </c>
      <c r="B926" s="218" t="s">
        <v>1868</v>
      </c>
      <c r="C926" s="219" t="s">
        <v>427</v>
      </c>
      <c r="D926" s="219">
        <v>923</v>
      </c>
      <c r="E926" s="219" t="s">
        <v>1874</v>
      </c>
      <c r="F926" s="55">
        <f>IFERROR(VLOOKUP(D926,'Vta RdV'!$A$3:$B$2000,2,0),0)</f>
        <v>71.989999999999995</v>
      </c>
      <c r="G926" s="55">
        <f>VLOOKUP(D926,Objetivos!$G$5:$H$3000,2,0)</f>
        <v>1877.5765919999999</v>
      </c>
      <c r="H926" s="56">
        <f t="shared" si="16"/>
        <v>3.8341977795598767E-2</v>
      </c>
      <c r="I926" s="55">
        <f>IF(H926="",0,RANK($H926,H925:H926,0))</f>
        <v>1</v>
      </c>
    </row>
    <row r="927" spans="1:9" ht="16.8" x14ac:dyDescent="0.35">
      <c r="A927" s="220">
        <v>59</v>
      </c>
      <c r="B927" s="220" t="s">
        <v>1868</v>
      </c>
      <c r="C927" s="221" t="s">
        <v>427</v>
      </c>
      <c r="D927" s="221">
        <v>6336</v>
      </c>
      <c r="E927" s="221" t="s">
        <v>1875</v>
      </c>
      <c r="F927" s="230">
        <f>IFERROR(VLOOKUP(D927,'Vta RdV'!$A$3:$B$2000,2,0),0)</f>
        <v>263.04000000000002</v>
      </c>
      <c r="G927" s="230">
        <f>VLOOKUP(D927,Objetivos!$G$5:$H$3000,2,0)</f>
        <v>1824.796128</v>
      </c>
      <c r="H927" s="233">
        <f t="shared" si="16"/>
        <v>0.14414760967752341</v>
      </c>
      <c r="I927" s="230">
        <f>IF(H927="",0,RANK($H927,H927:H928,0))</f>
        <v>1</v>
      </c>
    </row>
    <row r="928" spans="1:9" ht="17.399999999999999" thickBot="1" x14ac:dyDescent="0.4">
      <c r="A928" s="222">
        <v>59</v>
      </c>
      <c r="B928" s="222" t="s">
        <v>1868</v>
      </c>
      <c r="C928" s="223" t="s">
        <v>427</v>
      </c>
      <c r="D928" s="223">
        <v>6859</v>
      </c>
      <c r="E928" s="223" t="s">
        <v>1876</v>
      </c>
      <c r="F928" s="231">
        <f>IFERROR(VLOOKUP(D928,'Vta RdV'!$A$3:$B$2000,2,0),0)</f>
        <v>85.41</v>
      </c>
      <c r="G928" s="231">
        <f>VLOOKUP(D928,Objetivos!$G$5:$H$3000,2,0)</f>
        <v>1796.4228479999999</v>
      </c>
      <c r="H928" s="234">
        <f t="shared" si="16"/>
        <v>4.7544485472943619E-2</v>
      </c>
      <c r="I928" s="231">
        <f>IF(H928="",0,RANK($H928,H927:H928,0))</f>
        <v>2</v>
      </c>
    </row>
    <row r="929" spans="1:9" ht="16.8" x14ac:dyDescent="0.35">
      <c r="A929" s="216">
        <v>59</v>
      </c>
      <c r="B929" s="216" t="s">
        <v>1868</v>
      </c>
      <c r="C929" s="217" t="s">
        <v>427</v>
      </c>
      <c r="D929" s="217">
        <v>53152</v>
      </c>
      <c r="E929" s="217" t="s">
        <v>1877</v>
      </c>
      <c r="F929" s="66">
        <f>IFERROR(VLOOKUP(D929,'Vta RdV'!$A$3:$B$2000,2,0),0)</f>
        <v>0</v>
      </c>
      <c r="G929" s="66">
        <f>VLOOKUP(D929,Objetivos!$G$5:$H$3000,2,0)</f>
        <v>1409.1775073684212</v>
      </c>
      <c r="H929" s="67">
        <f t="shared" si="16"/>
        <v>0</v>
      </c>
      <c r="I929" s="66">
        <f>IF(H929="",0,RANK($H929,H929:H930,0))</f>
        <v>2</v>
      </c>
    </row>
    <row r="930" spans="1:9" ht="17.399999999999999" thickBot="1" x14ac:dyDescent="0.4">
      <c r="A930" s="218">
        <v>59</v>
      </c>
      <c r="B930" s="218" t="s">
        <v>1868</v>
      </c>
      <c r="C930" s="219" t="s">
        <v>427</v>
      </c>
      <c r="D930" s="219">
        <v>53928</v>
      </c>
      <c r="E930" s="219" t="s">
        <v>1878</v>
      </c>
      <c r="F930" s="55">
        <f>IFERROR(VLOOKUP(D930,'Vta RdV'!$A$3:$B$2000,2,0),0)</f>
        <v>70.47999999999999</v>
      </c>
      <c r="G930" s="55">
        <f>VLOOKUP(D930,Objetivos!$G$5:$H$3000,2,0)</f>
        <v>1139.056384</v>
      </c>
      <c r="H930" s="56">
        <f t="shared" si="16"/>
        <v>6.1875778047524636E-2</v>
      </c>
      <c r="I930" s="55">
        <f>IF(H930="",0,RANK($H930,H929:H930,0))</f>
        <v>1</v>
      </c>
    </row>
    <row r="931" spans="1:9" ht="16.8" x14ac:dyDescent="0.35">
      <c r="A931" s="226">
        <v>59</v>
      </c>
      <c r="B931" s="226" t="s">
        <v>1868</v>
      </c>
      <c r="C931" s="227" t="s">
        <v>427</v>
      </c>
      <c r="D931" s="227">
        <v>53941</v>
      </c>
      <c r="E931" s="227" t="s">
        <v>1879</v>
      </c>
      <c r="F931" s="232">
        <f>IFERROR(VLOOKUP(D931,'Vta RdV'!$A$3:$B$2000,2,0),0)</f>
        <v>0</v>
      </c>
      <c r="G931" s="232">
        <f>VLOOKUP(D931,Objetivos!$G$5:$H$3000,2,0)</f>
        <v>1024.6615119999999</v>
      </c>
      <c r="H931" s="235">
        <f t="shared" si="16"/>
        <v>0</v>
      </c>
      <c r="I931" s="232">
        <f>IF(H931="",0,RANK($H931,H931:H933,0))</f>
        <v>2</v>
      </c>
    </row>
    <row r="932" spans="1:9" ht="16.8" x14ac:dyDescent="0.35">
      <c r="A932" s="220">
        <v>59</v>
      </c>
      <c r="B932" s="220" t="s">
        <v>1868</v>
      </c>
      <c r="C932" s="221" t="s">
        <v>427</v>
      </c>
      <c r="D932" s="221">
        <v>53731</v>
      </c>
      <c r="E932" s="221" t="s">
        <v>1880</v>
      </c>
      <c r="F932" s="230">
        <f>IFERROR(VLOOKUP(D932,'Vta RdV'!$A$3:$B$2000,2,0),0)</f>
        <v>8.9</v>
      </c>
      <c r="G932" s="230">
        <f>VLOOKUP(D932,Objetivos!$G$5:$H$3000,2,0)</f>
        <v>699.949656</v>
      </c>
      <c r="H932" s="233">
        <f t="shared" si="16"/>
        <v>1.2715200191483486E-2</v>
      </c>
      <c r="I932" s="230">
        <f>IF(H932="",0,RANK($H932,H931:H933,0))</f>
        <v>1</v>
      </c>
    </row>
    <row r="933" spans="1:9" ht="17.399999999999999" thickBot="1" x14ac:dyDescent="0.4">
      <c r="A933" s="222">
        <v>59</v>
      </c>
      <c r="B933" s="222" t="s">
        <v>1868</v>
      </c>
      <c r="C933" s="223" t="s">
        <v>427</v>
      </c>
      <c r="D933" s="223">
        <v>53732</v>
      </c>
      <c r="E933" s="223" t="s">
        <v>1881</v>
      </c>
      <c r="F933" s="231">
        <f>IFERROR(VLOOKUP(D933,'Vta RdV'!$A$3:$B$2000,2,0),0)</f>
        <v>0</v>
      </c>
      <c r="G933" s="231">
        <f>VLOOKUP(D933,Objetivos!$G$5:$H$3000,2,0)</f>
        <v>556.59735200000011</v>
      </c>
      <c r="H933" s="234">
        <f t="shared" si="16"/>
        <v>0</v>
      </c>
      <c r="I933" s="231">
        <f>IF(H933="",0,RANK($H933,H931:H933,0))</f>
        <v>2</v>
      </c>
    </row>
    <row r="934" spans="1:9" ht="16.8" x14ac:dyDescent="0.35">
      <c r="A934" s="216">
        <v>59</v>
      </c>
      <c r="B934" s="216" t="s">
        <v>1882</v>
      </c>
      <c r="C934" s="217" t="s">
        <v>1883</v>
      </c>
      <c r="D934" s="217">
        <v>5664</v>
      </c>
      <c r="E934" s="217" t="s">
        <v>1884</v>
      </c>
      <c r="F934" s="66">
        <f>IFERROR(VLOOKUP(D934,'Vta RdV'!$A$3:$B$2000,2,0),0)</f>
        <v>0</v>
      </c>
      <c r="G934" s="66">
        <f>VLOOKUP(D934,Objetivos!$G$5:$H$3000,2,0)</f>
        <v>2344.3744421052629</v>
      </c>
      <c r="H934" s="67">
        <f t="shared" si="16"/>
        <v>0</v>
      </c>
      <c r="I934" s="66">
        <f>IF(H934="",0,RANK($H934,H934:H935,0))</f>
        <v>1</v>
      </c>
    </row>
    <row r="935" spans="1:9" ht="17.399999999999999" thickBot="1" x14ac:dyDescent="0.4">
      <c r="A935" s="218">
        <v>59</v>
      </c>
      <c r="B935" s="218" t="s">
        <v>1882</v>
      </c>
      <c r="C935" s="219" t="s">
        <v>1883</v>
      </c>
      <c r="D935" s="219">
        <v>10082</v>
      </c>
      <c r="E935" s="219" t="s">
        <v>1885</v>
      </c>
      <c r="F935" s="55">
        <f>IFERROR(VLOOKUP(D935,'Vta RdV'!$A$3:$B$2000,2,0),0)</f>
        <v>0</v>
      </c>
      <c r="G935" s="55">
        <f>VLOOKUP(D935,Objetivos!$G$5:$H$3000,2,0)</f>
        <v>2033.7996160000002</v>
      </c>
      <c r="H935" s="56">
        <f t="shared" si="16"/>
        <v>0</v>
      </c>
      <c r="I935" s="55">
        <f>IF(H935="",0,RANK($H935,H934:H935,0))</f>
        <v>1</v>
      </c>
    </row>
    <row r="936" spans="1:9" ht="16.8" x14ac:dyDescent="0.35">
      <c r="A936" s="220">
        <v>59</v>
      </c>
      <c r="B936" s="220" t="s">
        <v>1882</v>
      </c>
      <c r="C936" s="221" t="s">
        <v>1883</v>
      </c>
      <c r="D936" s="221">
        <v>58057</v>
      </c>
      <c r="E936" s="221" t="s">
        <v>1886</v>
      </c>
      <c r="F936" s="230">
        <f>IFERROR(VLOOKUP(D936,'Vta RdV'!$A$3:$B$2000,2,0),0)</f>
        <v>0</v>
      </c>
      <c r="G936" s="230">
        <f>VLOOKUP(D936,Objetivos!$G$5:$H$3000,2,0)</f>
        <v>1604.7639040000001</v>
      </c>
      <c r="H936" s="233">
        <f t="shared" si="16"/>
        <v>0</v>
      </c>
      <c r="I936" s="230">
        <f>IF(H936="",0,RANK($H936,H936:H937,0))</f>
        <v>1</v>
      </c>
    </row>
    <row r="937" spans="1:9" ht="17.399999999999999" thickBot="1" x14ac:dyDescent="0.4">
      <c r="A937" s="222">
        <v>59</v>
      </c>
      <c r="B937" s="222" t="s">
        <v>1882</v>
      </c>
      <c r="C937" s="223" t="s">
        <v>1883</v>
      </c>
      <c r="D937" s="223">
        <v>7976</v>
      </c>
      <c r="E937" s="223" t="s">
        <v>1887</v>
      </c>
      <c r="F937" s="231">
        <f>IFERROR(VLOOKUP(D937,'Vta RdV'!$A$3:$B$2000,2,0),0)</f>
        <v>0</v>
      </c>
      <c r="G937" s="231">
        <f>VLOOKUP(D937,Objetivos!$G$5:$H$3000,2,0)</f>
        <v>1584.425792</v>
      </c>
      <c r="H937" s="234">
        <f t="shared" si="16"/>
        <v>0</v>
      </c>
      <c r="I937" s="231">
        <f>IF(H937="",0,RANK($H937,H936:H937,0))</f>
        <v>1</v>
      </c>
    </row>
    <row r="938" spans="1:9" ht="16.8" x14ac:dyDescent="0.35">
      <c r="A938" s="216">
        <v>59</v>
      </c>
      <c r="B938" s="216" t="s">
        <v>1882</v>
      </c>
      <c r="C938" s="217" t="s">
        <v>1883</v>
      </c>
      <c r="D938" s="217">
        <v>52416</v>
      </c>
      <c r="E938" s="217" t="s">
        <v>1888</v>
      </c>
      <c r="F938" s="66">
        <f>IFERROR(VLOOKUP(D938,'Vta RdV'!$A$3:$B$2000,2,0),0)</f>
        <v>0</v>
      </c>
      <c r="G938" s="66">
        <f>VLOOKUP(D938,Objetivos!$G$5:$H$3000,2,0)</f>
        <v>1361.0876639999999</v>
      </c>
      <c r="H938" s="67">
        <f t="shared" si="16"/>
        <v>0</v>
      </c>
      <c r="I938" s="66">
        <f>IF(H938="",0,RANK($H938,H938:H939,0))</f>
        <v>1</v>
      </c>
    </row>
    <row r="939" spans="1:9" ht="17.399999999999999" thickBot="1" x14ac:dyDescent="0.4">
      <c r="A939" s="218">
        <v>59</v>
      </c>
      <c r="B939" s="218" t="s">
        <v>1882</v>
      </c>
      <c r="C939" s="219" t="s">
        <v>1883</v>
      </c>
      <c r="D939" s="219">
        <v>11352</v>
      </c>
      <c r="E939" s="219" t="s">
        <v>1889</v>
      </c>
      <c r="F939" s="55">
        <f>IFERROR(VLOOKUP(D939,'Vta RdV'!$A$3:$B$2000,2,0),0)</f>
        <v>0</v>
      </c>
      <c r="G939" s="55">
        <f>VLOOKUP(D939,Objetivos!$G$5:$H$3000,2,0)</f>
        <v>1271.7396720000002</v>
      </c>
      <c r="H939" s="56">
        <f t="shared" si="16"/>
        <v>0</v>
      </c>
      <c r="I939" s="55">
        <f>IF(H939="",0,RANK($H939,H938:H939,0))</f>
        <v>1</v>
      </c>
    </row>
    <row r="940" spans="1:9" ht="16.8" x14ac:dyDescent="0.35">
      <c r="A940" s="220">
        <v>59</v>
      </c>
      <c r="B940" s="220" t="s">
        <v>1882</v>
      </c>
      <c r="C940" s="221" t="s">
        <v>1883</v>
      </c>
      <c r="D940" s="221">
        <v>52497</v>
      </c>
      <c r="E940" s="221" t="s">
        <v>1890</v>
      </c>
      <c r="F940" s="230">
        <f>IFERROR(VLOOKUP(D940,'Vta RdV'!$A$3:$B$2000,2,0),0)</f>
        <v>0</v>
      </c>
      <c r="G940" s="230">
        <f>VLOOKUP(D940,Objetivos!$G$5:$H$3000,2,0)</f>
        <v>1054.55492</v>
      </c>
      <c r="H940" s="233">
        <f t="shared" si="16"/>
        <v>0</v>
      </c>
      <c r="I940" s="230">
        <f>IF(H940="",0,RANK($H940,H940:H941,0))</f>
        <v>1</v>
      </c>
    </row>
    <row r="941" spans="1:9" ht="17.399999999999999" thickBot="1" x14ac:dyDescent="0.4">
      <c r="A941" s="222">
        <v>59</v>
      </c>
      <c r="B941" s="222" t="s">
        <v>1882</v>
      </c>
      <c r="C941" s="223" t="s">
        <v>1883</v>
      </c>
      <c r="D941" s="223">
        <v>5209</v>
      </c>
      <c r="E941" s="223" t="s">
        <v>1891</v>
      </c>
      <c r="F941" s="231">
        <f>IFERROR(VLOOKUP(D941,'Vta RdV'!$A$3:$B$2000,2,0),0)</f>
        <v>0</v>
      </c>
      <c r="G941" s="231">
        <f>VLOOKUP(D941,Objetivos!$G$5:$H$3000,2,0)</f>
        <v>915.4180080000001</v>
      </c>
      <c r="H941" s="234">
        <f t="shared" si="16"/>
        <v>0</v>
      </c>
      <c r="I941" s="231">
        <f>IF(H941="",0,RANK($H941,H940:H941,0))</f>
        <v>1</v>
      </c>
    </row>
    <row r="942" spans="1:9" ht="16.8" x14ac:dyDescent="0.35">
      <c r="A942" s="224">
        <v>59</v>
      </c>
      <c r="B942" s="224" t="s">
        <v>1882</v>
      </c>
      <c r="C942" s="225" t="s">
        <v>1883</v>
      </c>
      <c r="D942" s="225">
        <v>52366</v>
      </c>
      <c r="E942" s="225" t="s">
        <v>1892</v>
      </c>
      <c r="F942" s="53">
        <f>IFERROR(VLOOKUP(D942,'Vta RdV'!$A$3:$B$2000,2,0),0)</f>
        <v>0</v>
      </c>
      <c r="G942" s="53">
        <f>VLOOKUP(D942,Objetivos!$G$5:$H$3000,2,0)</f>
        <v>913.10104800000011</v>
      </c>
      <c r="H942" s="61">
        <f t="shared" si="16"/>
        <v>0</v>
      </c>
      <c r="I942" s="53">
        <f>IF(H942="",0,RANK($H942,H942:H944,0))</f>
        <v>1</v>
      </c>
    </row>
    <row r="943" spans="1:9" ht="16.8" x14ac:dyDescent="0.35">
      <c r="A943" s="216">
        <v>59</v>
      </c>
      <c r="B943" s="216" t="s">
        <v>1882</v>
      </c>
      <c r="C943" s="217" t="s">
        <v>1883</v>
      </c>
      <c r="D943" s="217">
        <v>58658</v>
      </c>
      <c r="E943" s="217" t="s">
        <v>1893</v>
      </c>
      <c r="F943" s="66">
        <f>IFERROR(VLOOKUP(D943,'Vta RdV'!$A$3:$B$2000,2,0),0)</f>
        <v>0</v>
      </c>
      <c r="G943" s="66">
        <f>VLOOKUP(D943,Objetivos!$G$5:$H$3000,2,0)</f>
        <v>665.31288799999993</v>
      </c>
      <c r="H943" s="67">
        <f t="shared" si="16"/>
        <v>0</v>
      </c>
      <c r="I943" s="66">
        <f>IF(H943="",0,RANK($H943,H942:H944,0))</f>
        <v>1</v>
      </c>
    </row>
    <row r="944" spans="1:9" ht="17.399999999999999" thickBot="1" x14ac:dyDescent="0.4">
      <c r="A944" s="218">
        <v>59</v>
      </c>
      <c r="B944" s="218" t="s">
        <v>1882</v>
      </c>
      <c r="C944" s="219" t="s">
        <v>1883</v>
      </c>
      <c r="D944" s="219">
        <v>53595</v>
      </c>
      <c r="E944" s="219" t="s">
        <v>1894</v>
      </c>
      <c r="F944" s="55">
        <f>IFERROR(VLOOKUP(D944,'Vta RdV'!$A$3:$B$2000,2,0),0)</f>
        <v>0</v>
      </c>
      <c r="G944" s="55">
        <f>VLOOKUP(D944,Objetivos!$G$5:$H$3000,2,0)</f>
        <v>655.16180800000006</v>
      </c>
      <c r="H944" s="56">
        <f t="shared" si="16"/>
        <v>0</v>
      </c>
      <c r="I944" s="55">
        <f>IF(H944="",0,RANK($H944,H942:H944,0))</f>
        <v>1</v>
      </c>
    </row>
    <row r="945" spans="1:9" ht="16.8" x14ac:dyDescent="0.35">
      <c r="A945" s="220">
        <v>59</v>
      </c>
      <c r="B945" s="220" t="s">
        <v>1895</v>
      </c>
      <c r="C945" s="221" t="s">
        <v>786</v>
      </c>
      <c r="D945" s="221">
        <v>1431</v>
      </c>
      <c r="E945" s="221" t="s">
        <v>1896</v>
      </c>
      <c r="F945" s="230">
        <f>IFERROR(VLOOKUP(D945,'Vta RdV'!$A$3:$B$2000,2,0),0)</f>
        <v>0</v>
      </c>
      <c r="G945" s="230">
        <f>VLOOKUP(D945,Objetivos!$G$5:$H$3000,2,0)</f>
        <v>2572.2635360000004</v>
      </c>
      <c r="H945" s="233">
        <f t="shared" si="16"/>
        <v>0</v>
      </c>
      <c r="I945" s="230">
        <f>IF(H945="",0,RANK($H945,H945:H946,0))</f>
        <v>2</v>
      </c>
    </row>
    <row r="946" spans="1:9" ht="17.399999999999999" thickBot="1" x14ac:dyDescent="0.4">
      <c r="A946" s="222">
        <v>59</v>
      </c>
      <c r="B946" s="222" t="s">
        <v>1895</v>
      </c>
      <c r="C946" s="223" t="s">
        <v>786</v>
      </c>
      <c r="D946" s="223">
        <v>42356</v>
      </c>
      <c r="E946" s="223" t="s">
        <v>1897</v>
      </c>
      <c r="F946" s="231">
        <f>IFERROR(VLOOKUP(D946,'Vta RdV'!$A$3:$B$2000,2,0),0)</f>
        <v>192.27</v>
      </c>
      <c r="G946" s="231">
        <f>VLOOKUP(D946,Objetivos!$G$5:$H$3000,2,0)</f>
        <v>2378.991912</v>
      </c>
      <c r="H946" s="234">
        <f t="shared" si="16"/>
        <v>8.0819946898583656E-2</v>
      </c>
      <c r="I946" s="231">
        <f>IF(H946="",0,RANK($H946,H945:H946,0))</f>
        <v>1</v>
      </c>
    </row>
    <row r="947" spans="1:9" ht="16.8" x14ac:dyDescent="0.35">
      <c r="A947" s="216">
        <v>59</v>
      </c>
      <c r="B947" s="216" t="s">
        <v>1895</v>
      </c>
      <c r="C947" s="217" t="s">
        <v>786</v>
      </c>
      <c r="D947" s="217">
        <v>4116</v>
      </c>
      <c r="E947" s="217" t="s">
        <v>1898</v>
      </c>
      <c r="F947" s="66">
        <f>IFERROR(VLOOKUP(D947,'Vta RdV'!$A$3:$B$2000,2,0),0)</f>
        <v>148.22999999999999</v>
      </c>
      <c r="G947" s="66">
        <f>VLOOKUP(D947,Objetivos!$G$5:$H$3000,2,0)</f>
        <v>2323.3715520000001</v>
      </c>
      <c r="H947" s="67">
        <f t="shared" si="16"/>
        <v>6.3799524390492315E-2</v>
      </c>
      <c r="I947" s="66">
        <f>IF(H947="",0,RANK($H947,H947:H948,0))</f>
        <v>1</v>
      </c>
    </row>
    <row r="948" spans="1:9" ht="17.399999999999999" thickBot="1" x14ac:dyDescent="0.4">
      <c r="A948" s="218">
        <v>59</v>
      </c>
      <c r="B948" s="218" t="s">
        <v>1895</v>
      </c>
      <c r="C948" s="219" t="s">
        <v>786</v>
      </c>
      <c r="D948" s="219">
        <v>42215</v>
      </c>
      <c r="E948" s="219" t="s">
        <v>1899</v>
      </c>
      <c r="F948" s="55">
        <f>IFERROR(VLOOKUP(D948,'Vta RdV'!$A$3:$B$2000,2,0),0)</f>
        <v>0</v>
      </c>
      <c r="G948" s="55">
        <f>VLOOKUP(D948,Objetivos!$G$5:$H$3000,2,0)</f>
        <v>2028.6454960000001</v>
      </c>
      <c r="H948" s="56">
        <f t="shared" si="16"/>
        <v>0</v>
      </c>
      <c r="I948" s="55">
        <f>IF(H948="",0,RANK($H948,H947:H948,0))</f>
        <v>2</v>
      </c>
    </row>
    <row r="949" spans="1:9" ht="16.8" x14ac:dyDescent="0.35">
      <c r="A949" s="220">
        <v>59</v>
      </c>
      <c r="B949" s="220" t="s">
        <v>1895</v>
      </c>
      <c r="C949" s="221" t="s">
        <v>786</v>
      </c>
      <c r="D949" s="221">
        <v>928</v>
      </c>
      <c r="E949" s="221" t="s">
        <v>1900</v>
      </c>
      <c r="F949" s="230">
        <f>IFERROR(VLOOKUP(D949,'Vta RdV'!$A$3:$B$2000,2,0),0)</f>
        <v>0</v>
      </c>
      <c r="G949" s="230">
        <f>VLOOKUP(D949,Objetivos!$G$5:$H$3000,2,0)</f>
        <v>1872.7476319999998</v>
      </c>
      <c r="H949" s="233">
        <f t="shared" si="16"/>
        <v>0</v>
      </c>
      <c r="I949" s="230">
        <f>IF(H949="",0,RANK($H949,H949:H950,0))</f>
        <v>2</v>
      </c>
    </row>
    <row r="950" spans="1:9" ht="17.399999999999999" thickBot="1" x14ac:dyDescent="0.4">
      <c r="A950" s="222">
        <v>59</v>
      </c>
      <c r="B950" s="222" t="s">
        <v>1895</v>
      </c>
      <c r="C950" s="223" t="s">
        <v>786</v>
      </c>
      <c r="D950" s="223">
        <v>52109</v>
      </c>
      <c r="E950" s="223" t="s">
        <v>1901</v>
      </c>
      <c r="F950" s="231">
        <f>IFERROR(VLOOKUP(D950,'Vta RdV'!$A$3:$B$2000,2,0),0)</f>
        <v>119.39</v>
      </c>
      <c r="G950" s="231">
        <f>VLOOKUP(D950,Objetivos!$G$5:$H$3000,2,0)</f>
        <v>1863.2756320000001</v>
      </c>
      <c r="H950" s="234">
        <f t="shared" si="16"/>
        <v>6.4075329462581626E-2</v>
      </c>
      <c r="I950" s="231">
        <f>IF(H950="",0,RANK($H950,H949:H950,0))</f>
        <v>1</v>
      </c>
    </row>
    <row r="951" spans="1:9" ht="16.8" x14ac:dyDescent="0.35">
      <c r="A951" s="216">
        <v>59</v>
      </c>
      <c r="B951" s="216" t="s">
        <v>1895</v>
      </c>
      <c r="C951" s="217" t="s">
        <v>786</v>
      </c>
      <c r="D951" s="217">
        <v>52013</v>
      </c>
      <c r="E951" s="217" t="s">
        <v>1902</v>
      </c>
      <c r="F951" s="66">
        <f>IFERROR(VLOOKUP(D951,'Vta RdV'!$A$3:$B$2000,2,0),0)</f>
        <v>0</v>
      </c>
      <c r="G951" s="66">
        <f>VLOOKUP(D951,Objetivos!$G$5:$H$3000,2,0)</f>
        <v>1584.7474400000001</v>
      </c>
      <c r="H951" s="67">
        <f t="shared" si="16"/>
        <v>0</v>
      </c>
      <c r="I951" s="66">
        <f>IF(H951="",0,RANK($H951,H951:H952,0))</f>
        <v>1</v>
      </c>
    </row>
    <row r="952" spans="1:9" ht="17.399999999999999" thickBot="1" x14ac:dyDescent="0.4">
      <c r="A952" s="218">
        <v>59</v>
      </c>
      <c r="B952" s="218" t="s">
        <v>1895</v>
      </c>
      <c r="C952" s="219" t="s">
        <v>786</v>
      </c>
      <c r="D952" s="219">
        <v>52251</v>
      </c>
      <c r="E952" s="219" t="s">
        <v>1903</v>
      </c>
      <c r="F952" s="55">
        <f>IFERROR(VLOOKUP(D952,'Vta RdV'!$A$3:$B$2000,2,0),0)</f>
        <v>0</v>
      </c>
      <c r="G952" s="55">
        <f>VLOOKUP(D952,Objetivos!$G$5:$H$3000,2,0)</f>
        <v>1367.4814000000003</v>
      </c>
      <c r="H952" s="56">
        <f t="shared" si="16"/>
        <v>0</v>
      </c>
      <c r="I952" s="55">
        <f>IF(H952="",0,RANK($H952,H951:H952,0))</f>
        <v>1</v>
      </c>
    </row>
    <row r="953" spans="1:9" ht="16.8" x14ac:dyDescent="0.35">
      <c r="A953" s="220">
        <v>59</v>
      </c>
      <c r="B953" s="220" t="s">
        <v>1895</v>
      </c>
      <c r="C953" s="221" t="s">
        <v>786</v>
      </c>
      <c r="D953" s="221">
        <v>52719</v>
      </c>
      <c r="E953" s="221" t="s">
        <v>1904</v>
      </c>
      <c r="F953" s="230">
        <f>IFERROR(VLOOKUP(D953,'Vta RdV'!$A$3:$B$2000,2,0),0)</f>
        <v>0</v>
      </c>
      <c r="G953" s="230">
        <f>VLOOKUP(D953,Objetivos!$G$5:$H$3000,2,0)</f>
        <v>1439.0643789473686</v>
      </c>
      <c r="H953" s="233">
        <f t="shared" si="16"/>
        <v>0</v>
      </c>
      <c r="I953" s="230">
        <f>IF(H953="",0,RANK($H953,H953:H954,0))</f>
        <v>2</v>
      </c>
    </row>
    <row r="954" spans="1:9" ht="17.399999999999999" thickBot="1" x14ac:dyDescent="0.4">
      <c r="A954" s="222">
        <v>59</v>
      </c>
      <c r="B954" s="222" t="s">
        <v>1895</v>
      </c>
      <c r="C954" s="223" t="s">
        <v>786</v>
      </c>
      <c r="D954" s="223">
        <v>54015</v>
      </c>
      <c r="E954" s="223" t="s">
        <v>1905</v>
      </c>
      <c r="F954" s="231">
        <f>IFERROR(VLOOKUP(D954,'Vta RdV'!$A$3:$B$2000,2,0),0)</f>
        <v>119.38</v>
      </c>
      <c r="G954" s="231">
        <f>VLOOKUP(D954,Objetivos!$G$5:$H$3000,2,0)</f>
        <v>1270.4091920000001</v>
      </c>
      <c r="H954" s="234">
        <f t="shared" si="16"/>
        <v>9.3969723103199954E-2</v>
      </c>
      <c r="I954" s="231">
        <f>IF(H954="",0,RANK($H954,H953:H954,0))</f>
        <v>1</v>
      </c>
    </row>
    <row r="955" spans="1:9" ht="16.8" x14ac:dyDescent="0.35">
      <c r="A955" s="216">
        <v>59</v>
      </c>
      <c r="B955" s="216" t="s">
        <v>1895</v>
      </c>
      <c r="C955" s="217" t="s">
        <v>786</v>
      </c>
      <c r="D955" s="217">
        <v>53657</v>
      </c>
      <c r="E955" s="217" t="s">
        <v>1906</v>
      </c>
      <c r="F955" s="66">
        <f>IFERROR(VLOOKUP(D955,'Vta RdV'!$A$3:$B$2000,2,0),0)</f>
        <v>0</v>
      </c>
      <c r="G955" s="66">
        <f>VLOOKUP(D955,Objetivos!$G$5:$H$3000,2,0)</f>
        <v>932.98016800000005</v>
      </c>
      <c r="H955" s="67">
        <f t="shared" si="16"/>
        <v>0</v>
      </c>
      <c r="I955" s="66">
        <f>IF(H955="",0,RANK($H955,H955:H956,0))</f>
        <v>1</v>
      </c>
    </row>
    <row r="956" spans="1:9" ht="17.399999999999999" thickBot="1" x14ac:dyDescent="0.4">
      <c r="A956" s="218">
        <v>59</v>
      </c>
      <c r="B956" s="218" t="s">
        <v>1895</v>
      </c>
      <c r="C956" s="219" t="s">
        <v>786</v>
      </c>
      <c r="D956" s="219">
        <v>53935</v>
      </c>
      <c r="E956" s="219" t="s">
        <v>1907</v>
      </c>
      <c r="F956" s="55">
        <f>IFERROR(VLOOKUP(D956,'Vta RdV'!$A$3:$B$2000,2,0),0)</f>
        <v>0</v>
      </c>
      <c r="G956" s="55">
        <f>VLOOKUP(D956,Objetivos!$G$5:$H$3000,2,0)</f>
        <v>751.86220000000003</v>
      </c>
      <c r="H956" s="56">
        <f t="shared" si="16"/>
        <v>0</v>
      </c>
      <c r="I956" s="55">
        <f>IF(H956="",0,RANK($H956,H955:H956,0))</f>
        <v>1</v>
      </c>
    </row>
    <row r="957" spans="1:9" ht="16.8" x14ac:dyDescent="0.35">
      <c r="A957" s="220">
        <v>59</v>
      </c>
      <c r="B957" s="220" t="s">
        <v>1908</v>
      </c>
      <c r="C957" s="221" t="s">
        <v>428</v>
      </c>
      <c r="D957" s="221">
        <v>9176</v>
      </c>
      <c r="E957" s="221" t="s">
        <v>1909</v>
      </c>
      <c r="F957" s="230">
        <f>IFERROR(VLOOKUP(D957,'Vta RdV'!$A$3:$B$2000,2,0),0)</f>
        <v>0</v>
      </c>
      <c r="G957" s="230">
        <f>VLOOKUP(D957,Objetivos!$G$5:$H$3000,2,0)</f>
        <v>2388.4423494736843</v>
      </c>
      <c r="H957" s="233">
        <f t="shared" si="16"/>
        <v>0</v>
      </c>
      <c r="I957" s="230">
        <f>IF(H957="",0,RANK($H957,H957:H958,0))</f>
        <v>1</v>
      </c>
    </row>
    <row r="958" spans="1:9" ht="17.399999999999999" thickBot="1" x14ac:dyDescent="0.4">
      <c r="A958" s="222">
        <v>59</v>
      </c>
      <c r="B958" s="222" t="s">
        <v>1908</v>
      </c>
      <c r="C958" s="223" t="s">
        <v>428</v>
      </c>
      <c r="D958" s="223">
        <v>4970</v>
      </c>
      <c r="E958" s="223" t="s">
        <v>1910</v>
      </c>
      <c r="F958" s="231">
        <f>IFERROR(VLOOKUP(D958,'Vta RdV'!$A$3:$B$2000,2,0),0)</f>
        <v>0</v>
      </c>
      <c r="G958" s="231">
        <f>VLOOKUP(D958,Objetivos!$G$5:$H$3000,2,0)</f>
        <v>2183.0326880000002</v>
      </c>
      <c r="H958" s="234">
        <f t="shared" si="16"/>
        <v>0</v>
      </c>
      <c r="I958" s="231">
        <f>IF(H958="",0,RANK($H958,H957:H958,0))</f>
        <v>1</v>
      </c>
    </row>
    <row r="959" spans="1:9" ht="16.8" x14ac:dyDescent="0.35">
      <c r="A959" s="216">
        <v>59</v>
      </c>
      <c r="B959" s="216" t="s">
        <v>1908</v>
      </c>
      <c r="C959" s="217" t="s">
        <v>428</v>
      </c>
      <c r="D959" s="217">
        <v>4735</v>
      </c>
      <c r="E959" s="217" t="s">
        <v>1911</v>
      </c>
      <c r="F959" s="66">
        <f>IFERROR(VLOOKUP(D959,'Vta RdV'!$A$3:$B$2000,2,0),0)</f>
        <v>512.48</v>
      </c>
      <c r="G959" s="66">
        <f>VLOOKUP(D959,Objetivos!$G$5:$H$3000,2,0)</f>
        <v>2171.0386560000002</v>
      </c>
      <c r="H959" s="67">
        <f t="shared" si="16"/>
        <v>0.23605291346779225</v>
      </c>
      <c r="I959" s="66">
        <f>IF(H959="",0,RANK($H959,H959:H960,0))</f>
        <v>1</v>
      </c>
    </row>
    <row r="960" spans="1:9" ht="17.399999999999999" thickBot="1" x14ac:dyDescent="0.4">
      <c r="A960" s="218">
        <v>59</v>
      </c>
      <c r="B960" s="218" t="s">
        <v>1908</v>
      </c>
      <c r="C960" s="219" t="s">
        <v>428</v>
      </c>
      <c r="D960" s="219">
        <v>9855</v>
      </c>
      <c r="E960" s="219" t="s">
        <v>1912</v>
      </c>
      <c r="F960" s="55">
        <f>IFERROR(VLOOKUP(D960,'Vta RdV'!$A$3:$B$2000,2,0),0)</f>
        <v>0</v>
      </c>
      <c r="G960" s="55">
        <f>VLOOKUP(D960,Objetivos!$G$5:$H$3000,2,0)</f>
        <v>1928.4465839999998</v>
      </c>
      <c r="H960" s="56">
        <f t="shared" si="16"/>
        <v>0</v>
      </c>
      <c r="I960" s="55">
        <f>IF(H960="",0,RANK($H960,H959:H960,0))</f>
        <v>2</v>
      </c>
    </row>
    <row r="961" spans="1:9" ht="16.8" x14ac:dyDescent="0.35">
      <c r="A961" s="220">
        <v>59</v>
      </c>
      <c r="B961" s="220" t="s">
        <v>1908</v>
      </c>
      <c r="C961" s="221" t="s">
        <v>428</v>
      </c>
      <c r="D961" s="221">
        <v>9177</v>
      </c>
      <c r="E961" s="221" t="s">
        <v>1913</v>
      </c>
      <c r="F961" s="230">
        <f>IFERROR(VLOOKUP(D961,'Vta RdV'!$A$3:$B$2000,2,0),0)</f>
        <v>0</v>
      </c>
      <c r="G961" s="230">
        <f>VLOOKUP(D961,Objetivos!$G$5:$H$3000,2,0)</f>
        <v>1835.0033520000002</v>
      </c>
      <c r="H961" s="233">
        <f t="shared" si="16"/>
        <v>0</v>
      </c>
      <c r="I961" s="230">
        <f>IF(H961="",0,RANK($H961,H961:H962,0))</f>
        <v>1</v>
      </c>
    </row>
    <row r="962" spans="1:9" ht="17.399999999999999" thickBot="1" x14ac:dyDescent="0.4">
      <c r="A962" s="222">
        <v>59</v>
      </c>
      <c r="B962" s="222" t="s">
        <v>1908</v>
      </c>
      <c r="C962" s="223" t="s">
        <v>428</v>
      </c>
      <c r="D962" s="223">
        <v>1926</v>
      </c>
      <c r="E962" s="223" t="s">
        <v>1914</v>
      </c>
      <c r="F962" s="231">
        <f>IFERROR(VLOOKUP(D962,'Vta RdV'!$A$3:$B$2000,2,0),0)</f>
        <v>0</v>
      </c>
      <c r="G962" s="231">
        <f>VLOOKUP(D962,Objetivos!$G$5:$H$3000,2,0)</f>
        <v>1635.13096</v>
      </c>
      <c r="H962" s="234">
        <f t="shared" si="16"/>
        <v>0</v>
      </c>
      <c r="I962" s="231">
        <f>IF(H962="",0,RANK($H962,H961:H962,0))</f>
        <v>1</v>
      </c>
    </row>
    <row r="963" spans="1:9" ht="16.8" x14ac:dyDescent="0.35">
      <c r="A963" s="216">
        <v>59</v>
      </c>
      <c r="B963" s="216" t="s">
        <v>1908</v>
      </c>
      <c r="C963" s="217" t="s">
        <v>428</v>
      </c>
      <c r="D963" s="217">
        <v>9595</v>
      </c>
      <c r="E963" s="217" t="s">
        <v>1915</v>
      </c>
      <c r="F963" s="66">
        <f>IFERROR(VLOOKUP(D963,'Vta RdV'!$A$3:$B$2000,2,0),0)</f>
        <v>0</v>
      </c>
      <c r="G963" s="66">
        <f>VLOOKUP(D963,Objetivos!$G$5:$H$3000,2,0)</f>
        <v>1587.3930319999999</v>
      </c>
      <c r="H963" s="67">
        <f t="shared" si="16"/>
        <v>0</v>
      </c>
      <c r="I963" s="66">
        <f>IF(H963="",0,RANK($H963,H963:H964,0))</f>
        <v>1</v>
      </c>
    </row>
    <row r="964" spans="1:9" ht="17.399999999999999" thickBot="1" x14ac:dyDescent="0.4">
      <c r="A964" s="218">
        <v>59</v>
      </c>
      <c r="B964" s="218" t="s">
        <v>1908</v>
      </c>
      <c r="C964" s="219" t="s">
        <v>428</v>
      </c>
      <c r="D964" s="219">
        <v>4762</v>
      </c>
      <c r="E964" s="219" t="s">
        <v>1916</v>
      </c>
      <c r="F964" s="55">
        <f>IFERROR(VLOOKUP(D964,'Vta RdV'!$A$3:$B$2000,2,0),0)</f>
        <v>0</v>
      </c>
      <c r="G964" s="55">
        <f>VLOOKUP(D964,Objetivos!$G$5:$H$3000,2,0)</f>
        <v>1586.7354240000002</v>
      </c>
      <c r="H964" s="56">
        <f t="shared" si="16"/>
        <v>0</v>
      </c>
      <c r="I964" s="55">
        <f>IF(H964="",0,RANK($H964,H963:H964,0))</f>
        <v>1</v>
      </c>
    </row>
    <row r="965" spans="1:9" ht="16.8" x14ac:dyDescent="0.35">
      <c r="A965" s="220">
        <v>59</v>
      </c>
      <c r="B965" s="220" t="s">
        <v>1908</v>
      </c>
      <c r="C965" s="221" t="s">
        <v>428</v>
      </c>
      <c r="D965" s="221">
        <v>1927</v>
      </c>
      <c r="E965" s="221" t="s">
        <v>1917</v>
      </c>
      <c r="F965" s="230">
        <f>IFERROR(VLOOKUP(D965,'Vta RdV'!$A$3:$B$2000,2,0),0)</f>
        <v>224.7</v>
      </c>
      <c r="G965" s="230">
        <f>VLOOKUP(D965,Objetivos!$G$5:$H$3000,2,0)</f>
        <v>1437.1452400000001</v>
      </c>
      <c r="H965" s="233">
        <f t="shared" si="16"/>
        <v>0.15635162942890865</v>
      </c>
      <c r="I965" s="230">
        <f>IF(H965="",0,RANK($H965,H965:H966,0))</f>
        <v>1</v>
      </c>
    </row>
    <row r="966" spans="1:9" ht="17.399999999999999" thickBot="1" x14ac:dyDescent="0.4">
      <c r="A966" s="222">
        <v>59</v>
      </c>
      <c r="B966" s="222" t="s">
        <v>1908</v>
      </c>
      <c r="C966" s="223" t="s">
        <v>428</v>
      </c>
      <c r="D966" s="223">
        <v>4589</v>
      </c>
      <c r="E966" s="223" t="s">
        <v>1918</v>
      </c>
      <c r="F966" s="231">
        <f>IFERROR(VLOOKUP(D966,'Vta RdV'!$A$3:$B$2000,2,0),0)</f>
        <v>0</v>
      </c>
      <c r="G966" s="231">
        <f>VLOOKUP(D966,Objetivos!$G$5:$H$3000,2,0)</f>
        <v>1394.9273519999999</v>
      </c>
      <c r="H966" s="234">
        <f t="shared" ref="H966:H1029" si="17">+F966/G966</f>
        <v>0</v>
      </c>
      <c r="I966" s="231">
        <f>IF(H966="",0,RANK($H966,H965:H966,0))</f>
        <v>2</v>
      </c>
    </row>
    <row r="967" spans="1:9" ht="16.8" x14ac:dyDescent="0.35">
      <c r="A967" s="224">
        <v>59</v>
      </c>
      <c r="B967" s="224" t="s">
        <v>1908</v>
      </c>
      <c r="C967" s="225" t="s">
        <v>428</v>
      </c>
      <c r="D967" s="225">
        <v>4117</v>
      </c>
      <c r="E967" s="225" t="s">
        <v>1919</v>
      </c>
      <c r="F967" s="53">
        <f>IFERROR(VLOOKUP(D967,'Vta RdV'!$A$3:$B$2000,2,0),0)</f>
        <v>0</v>
      </c>
      <c r="G967" s="53">
        <f>VLOOKUP(D967,Objetivos!$G$5:$H$3000,2,0)</f>
        <v>1319.7542800000001</v>
      </c>
      <c r="H967" s="61">
        <f t="shared" si="17"/>
        <v>0</v>
      </c>
      <c r="I967" s="53">
        <f>IF(H967="",0,RANK($H967,H967:H969,0))</f>
        <v>3</v>
      </c>
    </row>
    <row r="968" spans="1:9" ht="16.8" x14ac:dyDescent="0.35">
      <c r="A968" s="216">
        <v>59</v>
      </c>
      <c r="B968" s="216" t="s">
        <v>1908</v>
      </c>
      <c r="C968" s="217" t="s">
        <v>428</v>
      </c>
      <c r="D968" s="217">
        <v>52578</v>
      </c>
      <c r="E968" s="217" t="s">
        <v>1920</v>
      </c>
      <c r="F968" s="66">
        <f>IFERROR(VLOOKUP(D968,'Vta RdV'!$A$3:$B$2000,2,0),0)</f>
        <v>69</v>
      </c>
      <c r="G968" s="66">
        <f>VLOOKUP(D968,Objetivos!$G$5:$H$3000,2,0)</f>
        <v>1155.1704560000001</v>
      </c>
      <c r="H968" s="67">
        <f t="shared" si="17"/>
        <v>5.9731444516790862E-2</v>
      </c>
      <c r="I968" s="66">
        <f>IF(H968="",0,RANK($H968,H967:H969,0))</f>
        <v>2</v>
      </c>
    </row>
    <row r="969" spans="1:9" ht="17.399999999999999" thickBot="1" x14ac:dyDescent="0.4">
      <c r="A969" s="218">
        <v>59</v>
      </c>
      <c r="B969" s="218" t="s">
        <v>1908</v>
      </c>
      <c r="C969" s="219" t="s">
        <v>428</v>
      </c>
      <c r="D969" s="219">
        <v>53594</v>
      </c>
      <c r="E969" s="219" t="s">
        <v>1921</v>
      </c>
      <c r="F969" s="55">
        <f>IFERROR(VLOOKUP(D969,'Vta RdV'!$A$3:$B$2000,2,0),0)</f>
        <v>306.22000000000003</v>
      </c>
      <c r="G969" s="55">
        <f>VLOOKUP(D969,Objetivos!$G$5:$H$3000,2,0)</f>
        <v>1123.9583040000002</v>
      </c>
      <c r="H969" s="56">
        <f t="shared" si="17"/>
        <v>0.27244782916786919</v>
      </c>
      <c r="I969" s="55">
        <f>IF(H969="",0,RANK($H969,H967:H969,0))</f>
        <v>1</v>
      </c>
    </row>
    <row r="970" spans="1:9" ht="16.8" x14ac:dyDescent="0.35">
      <c r="A970" s="220">
        <v>59</v>
      </c>
      <c r="B970" s="220" t="s">
        <v>1922</v>
      </c>
      <c r="C970" s="221" t="s">
        <v>426</v>
      </c>
      <c r="D970" s="221">
        <v>52748</v>
      </c>
      <c r="E970" s="221" t="s">
        <v>1923</v>
      </c>
      <c r="F970" s="230">
        <f>IFERROR(VLOOKUP(D970,'Vta RdV'!$A$3:$B$2000,2,0),0)</f>
        <v>116.36</v>
      </c>
      <c r="G970" s="230">
        <f>VLOOKUP(D970,Objetivos!$G$5:$H$3000,2,0)</f>
        <v>1972.7509520000001</v>
      </c>
      <c r="H970" s="233">
        <f t="shared" si="17"/>
        <v>5.8983623798043408E-2</v>
      </c>
      <c r="I970" s="230">
        <f>IF(H970="",0,RANK($H970,H970:H971,0))</f>
        <v>1</v>
      </c>
    </row>
    <row r="971" spans="1:9" ht="17.399999999999999" thickBot="1" x14ac:dyDescent="0.4">
      <c r="A971" s="222">
        <v>59</v>
      </c>
      <c r="B971" s="222" t="s">
        <v>1922</v>
      </c>
      <c r="C971" s="223" t="s">
        <v>426</v>
      </c>
      <c r="D971" s="223">
        <v>58143</v>
      </c>
      <c r="E971" s="223" t="s">
        <v>1924</v>
      </c>
      <c r="F971" s="231">
        <f>IFERROR(VLOOKUP(D971,'Vta RdV'!$A$3:$B$2000,2,0),0)</f>
        <v>0</v>
      </c>
      <c r="G971" s="231">
        <f>VLOOKUP(D971,Objetivos!$G$5:$H$3000,2,0)</f>
        <v>1293.4573840000003</v>
      </c>
      <c r="H971" s="234">
        <f t="shared" si="17"/>
        <v>0</v>
      </c>
      <c r="I971" s="231">
        <f>IF(H971="",0,RANK($H971,H970:H971,0))</f>
        <v>2</v>
      </c>
    </row>
    <row r="972" spans="1:9" ht="16.8" x14ac:dyDescent="0.35">
      <c r="A972" s="216">
        <v>59</v>
      </c>
      <c r="B972" s="216" t="s">
        <v>1922</v>
      </c>
      <c r="C972" s="217" t="s">
        <v>426</v>
      </c>
      <c r="D972" s="217">
        <v>52629</v>
      </c>
      <c r="E972" s="217" t="s">
        <v>1925</v>
      </c>
      <c r="F972" s="66">
        <f>IFERROR(VLOOKUP(D972,'Vta RdV'!$A$3:$B$2000,2,0),0)</f>
        <v>59.5</v>
      </c>
      <c r="G972" s="66">
        <f>VLOOKUP(D972,Objetivos!$G$5:$H$3000,2,0)</f>
        <v>1244.6949360000001</v>
      </c>
      <c r="H972" s="67">
        <f t="shared" si="17"/>
        <v>4.7802877861150062E-2</v>
      </c>
      <c r="I972" s="66">
        <f>IF(H972="",0,RANK($H972,H972:H973,0))</f>
        <v>2</v>
      </c>
    </row>
    <row r="973" spans="1:9" ht="17.399999999999999" thickBot="1" x14ac:dyDescent="0.4">
      <c r="A973" s="218">
        <v>59</v>
      </c>
      <c r="B973" s="218" t="s">
        <v>1922</v>
      </c>
      <c r="C973" s="219" t="s">
        <v>426</v>
      </c>
      <c r="D973" s="219">
        <v>53591</v>
      </c>
      <c r="E973" s="219" t="s">
        <v>1926</v>
      </c>
      <c r="F973" s="55">
        <f>IFERROR(VLOOKUP(D973,'Vta RdV'!$A$3:$B$2000,2,0),0)</f>
        <v>533.4</v>
      </c>
      <c r="G973" s="55">
        <f>VLOOKUP(D973,Objetivos!$G$5:$H$3000,2,0)</f>
        <v>1081.3780080000001</v>
      </c>
      <c r="H973" s="56">
        <f t="shared" si="17"/>
        <v>0.4932595226219913</v>
      </c>
      <c r="I973" s="55">
        <f>IF(H973="",0,RANK($H973,H972:H973,0))</f>
        <v>1</v>
      </c>
    </row>
    <row r="974" spans="1:9" ht="16.8" x14ac:dyDescent="0.35">
      <c r="A974" s="220">
        <v>59</v>
      </c>
      <c r="B974" s="220" t="s">
        <v>1922</v>
      </c>
      <c r="C974" s="221" t="s">
        <v>426</v>
      </c>
      <c r="D974" s="221">
        <v>50254</v>
      </c>
      <c r="E974" s="221" t="s">
        <v>1927</v>
      </c>
      <c r="F974" s="230">
        <f>IFERROR(VLOOKUP(D974,'Vta RdV'!$A$3:$B$2000,2,0),0)</f>
        <v>0</v>
      </c>
      <c r="G974" s="230">
        <f>VLOOKUP(D974,Objetivos!$G$5:$H$3000,2,0)</f>
        <v>1123.5822315789474</v>
      </c>
      <c r="H974" s="233">
        <f t="shared" si="17"/>
        <v>0</v>
      </c>
      <c r="I974" s="230">
        <f>IF(H974="",0,RANK($H974,H974:H975,0))</f>
        <v>1</v>
      </c>
    </row>
    <row r="975" spans="1:9" ht="17.399999999999999" thickBot="1" x14ac:dyDescent="0.4">
      <c r="A975" s="222">
        <v>59</v>
      </c>
      <c r="B975" s="222" t="s">
        <v>1922</v>
      </c>
      <c r="C975" s="223" t="s">
        <v>426</v>
      </c>
      <c r="D975" s="223">
        <v>52877</v>
      </c>
      <c r="E975" s="223" t="s">
        <v>1928</v>
      </c>
      <c r="F975" s="231">
        <f>IFERROR(VLOOKUP(D975,'Vta RdV'!$A$3:$B$2000,2,0),0)</f>
        <v>0</v>
      </c>
      <c r="G975" s="231">
        <f>VLOOKUP(D975,Objetivos!$G$5:$H$3000,2,0)</f>
        <v>965.96255999999994</v>
      </c>
      <c r="H975" s="234">
        <f t="shared" si="17"/>
        <v>0</v>
      </c>
      <c r="I975" s="231">
        <f>IF(H975="",0,RANK($H975,H974:H975,0))</f>
        <v>1</v>
      </c>
    </row>
    <row r="976" spans="1:9" ht="16.8" x14ac:dyDescent="0.35">
      <c r="A976" s="216">
        <v>59</v>
      </c>
      <c r="B976" s="216" t="s">
        <v>1922</v>
      </c>
      <c r="C976" s="217" t="s">
        <v>426</v>
      </c>
      <c r="D976" s="217">
        <v>53833</v>
      </c>
      <c r="E976" s="217" t="s">
        <v>1929</v>
      </c>
      <c r="F976" s="66">
        <f>IFERROR(VLOOKUP(D976,'Vta RdV'!$A$3:$B$2000,2,0),0)</f>
        <v>142.44999999999999</v>
      </c>
      <c r="G976" s="66">
        <f>VLOOKUP(D976,Objetivos!$G$5:$H$3000,2,0)</f>
        <v>955.07799199999999</v>
      </c>
      <c r="H976" s="67">
        <f t="shared" si="17"/>
        <v>0.14915012301948216</v>
      </c>
      <c r="I976" s="66">
        <f>IF(H976="",0,RANK($H976,H976:H977,0))</f>
        <v>1</v>
      </c>
    </row>
    <row r="977" spans="1:9" ht="17.399999999999999" thickBot="1" x14ac:dyDescent="0.4">
      <c r="A977" s="218">
        <v>59</v>
      </c>
      <c r="B977" s="218" t="s">
        <v>1922</v>
      </c>
      <c r="C977" s="219" t="s">
        <v>426</v>
      </c>
      <c r="D977" s="219">
        <v>11394</v>
      </c>
      <c r="E977" s="219" t="s">
        <v>1930</v>
      </c>
      <c r="F977" s="55">
        <f>IFERROR(VLOOKUP(D977,'Vta RdV'!$A$3:$B$2000,2,0),0)</f>
        <v>0</v>
      </c>
      <c r="G977" s="55">
        <f>VLOOKUP(D977,Objetivos!$G$5:$H$3000,2,0)</f>
        <v>932.69846399999994</v>
      </c>
      <c r="H977" s="56">
        <f t="shared" si="17"/>
        <v>0</v>
      </c>
      <c r="I977" s="55">
        <f>IF(H977="",0,RANK($H977,H976:H977,0))</f>
        <v>2</v>
      </c>
    </row>
    <row r="978" spans="1:9" ht="16.8" x14ac:dyDescent="0.35">
      <c r="A978" s="226">
        <v>59</v>
      </c>
      <c r="B978" s="226" t="s">
        <v>1922</v>
      </c>
      <c r="C978" s="227" t="s">
        <v>426</v>
      </c>
      <c r="D978" s="227">
        <v>53706</v>
      </c>
      <c r="E978" s="227" t="s">
        <v>1931</v>
      </c>
      <c r="F978" s="232">
        <f>IFERROR(VLOOKUP(D978,'Vta RdV'!$A$3:$B$2000,2,0),0)</f>
        <v>0</v>
      </c>
      <c r="G978" s="232">
        <f>VLOOKUP(D978,Objetivos!$G$5:$H$3000,2,0)</f>
        <v>918.48927200000003</v>
      </c>
      <c r="H978" s="235">
        <f t="shared" si="17"/>
        <v>0</v>
      </c>
      <c r="I978" s="232">
        <f>IF(H978="",0,RANK($H978,H978:H980,0))</f>
        <v>2</v>
      </c>
    </row>
    <row r="979" spans="1:9" ht="16.8" x14ac:dyDescent="0.35">
      <c r="A979" s="220">
        <v>59</v>
      </c>
      <c r="B979" s="220" t="s">
        <v>1922</v>
      </c>
      <c r="C979" s="221" t="s">
        <v>426</v>
      </c>
      <c r="D979" s="221">
        <v>53684</v>
      </c>
      <c r="E979" s="221" t="s">
        <v>1932</v>
      </c>
      <c r="F979" s="230">
        <f>IFERROR(VLOOKUP(D979,'Vta RdV'!$A$3:$B$2000,2,0),0)</f>
        <v>127.58</v>
      </c>
      <c r="G979" s="230">
        <f>VLOOKUP(D979,Objetivos!$G$5:$H$3000,2,0)</f>
        <v>710.58199999999999</v>
      </c>
      <c r="H979" s="233">
        <f t="shared" si="17"/>
        <v>0.17954296618827947</v>
      </c>
      <c r="I979" s="230">
        <f>IF(H979="",0,RANK($H979,H978:H980,0))</f>
        <v>1</v>
      </c>
    </row>
    <row r="980" spans="1:9" ht="17.399999999999999" thickBot="1" x14ac:dyDescent="0.4">
      <c r="A980" s="222">
        <v>59</v>
      </c>
      <c r="B980" s="222" t="s">
        <v>1922</v>
      </c>
      <c r="C980" s="223" t="s">
        <v>426</v>
      </c>
      <c r="D980" s="223">
        <v>53916</v>
      </c>
      <c r="E980" s="223" t="s">
        <v>1933</v>
      </c>
      <c r="F980" s="231">
        <f>IFERROR(VLOOKUP(D980,'Vta RdV'!$A$3:$B$2000,2,0),0)</f>
        <v>0</v>
      </c>
      <c r="G980" s="231">
        <f>VLOOKUP(D980,Objetivos!$G$5:$H$3000,2,0)</f>
        <v>567.20447200000001</v>
      </c>
      <c r="H980" s="234">
        <f t="shared" si="17"/>
        <v>0</v>
      </c>
      <c r="I980" s="231">
        <f>IF(H980="",0,RANK($H980,H978:H980,0))</f>
        <v>2</v>
      </c>
    </row>
    <row r="981" spans="1:9" ht="16.8" x14ac:dyDescent="0.35">
      <c r="A981" s="216">
        <v>59</v>
      </c>
      <c r="B981" s="216" t="s">
        <v>1934</v>
      </c>
      <c r="C981" s="217" t="s">
        <v>424</v>
      </c>
      <c r="D981" s="217">
        <v>6853</v>
      </c>
      <c r="E981" s="217" t="s">
        <v>1935</v>
      </c>
      <c r="F981" s="66">
        <f>IFERROR(VLOOKUP(D981,'Vta RdV'!$A$3:$B$2000,2,0),0)</f>
        <v>0</v>
      </c>
      <c r="G981" s="66">
        <f>VLOOKUP(D981,Objetivos!$G$5:$H$3000,2,0)</f>
        <v>5526.9815073684222</v>
      </c>
      <c r="H981" s="67">
        <f t="shared" si="17"/>
        <v>0</v>
      </c>
      <c r="I981" s="66">
        <f>IF(H981="",0,RANK($H981,H981:H982,0))</f>
        <v>2</v>
      </c>
    </row>
    <row r="982" spans="1:9" ht="17.399999999999999" thickBot="1" x14ac:dyDescent="0.4">
      <c r="A982" s="218">
        <v>59</v>
      </c>
      <c r="B982" s="218" t="s">
        <v>1934</v>
      </c>
      <c r="C982" s="219" t="s">
        <v>424</v>
      </c>
      <c r="D982" s="219">
        <v>6335</v>
      </c>
      <c r="E982" s="219" t="s">
        <v>1936</v>
      </c>
      <c r="F982" s="55">
        <f>IFERROR(VLOOKUP(D982,'Vta RdV'!$A$3:$B$2000,2,0),0)</f>
        <v>867.6</v>
      </c>
      <c r="G982" s="55">
        <f>VLOOKUP(D982,Objetivos!$G$5:$H$3000,2,0)</f>
        <v>4208.7058526315786</v>
      </c>
      <c r="H982" s="56">
        <f t="shared" si="17"/>
        <v>0.20614412847538763</v>
      </c>
      <c r="I982" s="55">
        <f>IF(H982="",0,RANK($H982,H981:H982,0))</f>
        <v>1</v>
      </c>
    </row>
    <row r="983" spans="1:9" ht="16.8" x14ac:dyDescent="0.35">
      <c r="A983" s="220">
        <v>59</v>
      </c>
      <c r="B983" s="220" t="s">
        <v>1934</v>
      </c>
      <c r="C983" s="221" t="s">
        <v>424</v>
      </c>
      <c r="D983" s="221">
        <v>683</v>
      </c>
      <c r="E983" s="221" t="s">
        <v>1937</v>
      </c>
      <c r="F983" s="230">
        <f>IFERROR(VLOOKUP(D983,'Vta RdV'!$A$3:$B$2000,2,0),0)</f>
        <v>0</v>
      </c>
      <c r="G983" s="230">
        <f>VLOOKUP(D983,Objetivos!$G$5:$H$3000,2,0)</f>
        <v>3747.5697600000003</v>
      </c>
      <c r="H983" s="233">
        <f t="shared" si="17"/>
        <v>0</v>
      </c>
      <c r="I983" s="230">
        <f>IF(H983="",0,RANK($H983,H983:H984,0))</f>
        <v>2</v>
      </c>
    </row>
    <row r="984" spans="1:9" ht="17.399999999999999" thickBot="1" x14ac:dyDescent="0.4">
      <c r="A984" s="222">
        <v>59</v>
      </c>
      <c r="B984" s="222" t="s">
        <v>1934</v>
      </c>
      <c r="C984" s="223" t="s">
        <v>424</v>
      </c>
      <c r="D984" s="223">
        <v>1897</v>
      </c>
      <c r="E984" s="223" t="s">
        <v>1938</v>
      </c>
      <c r="F984" s="231">
        <f>IFERROR(VLOOKUP(D984,'Vta RdV'!$A$3:$B$2000,2,0),0)</f>
        <v>1405.43</v>
      </c>
      <c r="G984" s="231">
        <f>VLOOKUP(D984,Objetivos!$G$5:$H$3000,2,0)</f>
        <v>3462.4795840000002</v>
      </c>
      <c r="H984" s="234">
        <f t="shared" si="17"/>
        <v>0.40590275434242096</v>
      </c>
      <c r="I984" s="231">
        <f>IF(H984="",0,RANK($H984,H983:H984,0))</f>
        <v>1</v>
      </c>
    </row>
    <row r="985" spans="1:9" ht="16.8" x14ac:dyDescent="0.35">
      <c r="A985" s="216">
        <v>59</v>
      </c>
      <c r="B985" s="216" t="s">
        <v>1934</v>
      </c>
      <c r="C985" s="217" t="s">
        <v>424</v>
      </c>
      <c r="D985" s="217">
        <v>7225</v>
      </c>
      <c r="E985" s="217" t="s">
        <v>1939</v>
      </c>
      <c r="F985" s="66">
        <f>IFERROR(VLOOKUP(D985,'Vta RdV'!$A$3:$B$2000,2,0),0)</f>
        <v>164.95</v>
      </c>
      <c r="G985" s="66">
        <f>VLOOKUP(D985,Objetivos!$G$5:$H$3000,2,0)</f>
        <v>3399.4739600000003</v>
      </c>
      <c r="H985" s="67">
        <f t="shared" si="17"/>
        <v>4.8522213124997722E-2</v>
      </c>
      <c r="I985" s="66">
        <f>IF(H985="",0,RANK($H985,H985:H986,0))</f>
        <v>1</v>
      </c>
    </row>
    <row r="986" spans="1:9" ht="17.399999999999999" thickBot="1" x14ac:dyDescent="0.4">
      <c r="A986" s="218">
        <v>59</v>
      </c>
      <c r="B986" s="218" t="s">
        <v>1934</v>
      </c>
      <c r="C986" s="219" t="s">
        <v>424</v>
      </c>
      <c r="D986" s="219">
        <v>2621</v>
      </c>
      <c r="E986" s="219" t="s">
        <v>1940</v>
      </c>
      <c r="F986" s="55">
        <f>IFERROR(VLOOKUP(D986,'Vta RdV'!$A$3:$B$2000,2,0),0)</f>
        <v>101.97</v>
      </c>
      <c r="G986" s="55">
        <f>VLOOKUP(D986,Objetivos!$G$5:$H$3000,2,0)</f>
        <v>2829.8602610526323</v>
      </c>
      <c r="H986" s="56">
        <f t="shared" si="17"/>
        <v>3.6033581376230181E-2</v>
      </c>
      <c r="I986" s="55">
        <f>IF(H986="",0,RANK($H986,H985:H986,0))</f>
        <v>2</v>
      </c>
    </row>
    <row r="987" spans="1:9" ht="16.8" x14ac:dyDescent="0.35">
      <c r="A987" s="220">
        <v>59</v>
      </c>
      <c r="B987" s="220" t="s">
        <v>1934</v>
      </c>
      <c r="C987" s="221" t="s">
        <v>424</v>
      </c>
      <c r="D987" s="221">
        <v>52159</v>
      </c>
      <c r="E987" s="221" t="s">
        <v>1941</v>
      </c>
      <c r="F987" s="230">
        <f>IFERROR(VLOOKUP(D987,'Vta RdV'!$A$3:$B$2000,2,0),0)</f>
        <v>0</v>
      </c>
      <c r="G987" s="230">
        <f>VLOOKUP(D987,Objetivos!$G$5:$H$3000,2,0)</f>
        <v>2649.9333919999999</v>
      </c>
      <c r="H987" s="233">
        <f t="shared" si="17"/>
        <v>0</v>
      </c>
      <c r="I987" s="230">
        <f>IF(H987="",0,RANK($H987,H987:H988,0))</f>
        <v>1</v>
      </c>
    </row>
    <row r="988" spans="1:9" ht="17.399999999999999" thickBot="1" x14ac:dyDescent="0.4">
      <c r="A988" s="222">
        <v>59</v>
      </c>
      <c r="B988" s="222" t="s">
        <v>1934</v>
      </c>
      <c r="C988" s="223" t="s">
        <v>424</v>
      </c>
      <c r="D988" s="223">
        <v>53831</v>
      </c>
      <c r="E988" s="223" t="s">
        <v>1942</v>
      </c>
      <c r="F988" s="231">
        <f>IFERROR(VLOOKUP(D988,'Vta RdV'!$A$3:$B$2000,2,0),0)</f>
        <v>0</v>
      </c>
      <c r="G988" s="231">
        <f>VLOOKUP(D988,Objetivos!$G$5:$H$3000,2,0)</f>
        <v>1564.1739360000001</v>
      </c>
      <c r="H988" s="234">
        <f t="shared" si="17"/>
        <v>0</v>
      </c>
      <c r="I988" s="231">
        <f>IF(H988="",0,RANK($H988,H987:H988,0))</f>
        <v>1</v>
      </c>
    </row>
    <row r="989" spans="1:9" ht="16.8" x14ac:dyDescent="0.35">
      <c r="A989" s="216">
        <v>59</v>
      </c>
      <c r="B989" s="216" t="s">
        <v>1934</v>
      </c>
      <c r="C989" s="217" t="s">
        <v>424</v>
      </c>
      <c r="D989" s="217">
        <v>52679</v>
      </c>
      <c r="E989" s="217" t="s">
        <v>1943</v>
      </c>
      <c r="F989" s="66">
        <f>IFERROR(VLOOKUP(D989,'Vta RdV'!$A$3:$B$2000,2,0),0)</f>
        <v>0</v>
      </c>
      <c r="G989" s="66">
        <f>VLOOKUP(D989,Objetivos!$G$5:$H$3000,2,0)</f>
        <v>1469.521574736842</v>
      </c>
      <c r="H989" s="67">
        <f t="shared" si="17"/>
        <v>0</v>
      </c>
      <c r="I989" s="66">
        <f>IF(H989="",0,RANK($H989,H989:H990,0))</f>
        <v>1</v>
      </c>
    </row>
    <row r="990" spans="1:9" ht="17.399999999999999" thickBot="1" x14ac:dyDescent="0.4">
      <c r="A990" s="218">
        <v>59</v>
      </c>
      <c r="B990" s="218" t="s">
        <v>1934</v>
      </c>
      <c r="C990" s="219" t="s">
        <v>424</v>
      </c>
      <c r="D990" s="219">
        <v>53685</v>
      </c>
      <c r="E990" s="219" t="s">
        <v>1944</v>
      </c>
      <c r="F990" s="55">
        <f>IFERROR(VLOOKUP(D990,'Vta RdV'!$A$3:$B$2000,2,0),0)</f>
        <v>0</v>
      </c>
      <c r="G990" s="55">
        <f>VLOOKUP(D990,Objetivos!$G$5:$H$3000,2,0)</f>
        <v>947.29292800000007</v>
      </c>
      <c r="H990" s="56">
        <f t="shared" si="17"/>
        <v>0</v>
      </c>
      <c r="I990" s="55">
        <f>IF(H990="",0,RANK($H990,H989:H990,0))</f>
        <v>1</v>
      </c>
    </row>
    <row r="991" spans="1:9" ht="16.8" x14ac:dyDescent="0.35">
      <c r="A991" s="220">
        <v>59</v>
      </c>
      <c r="B991" s="220" t="s">
        <v>1945</v>
      </c>
      <c r="C991" s="221" t="s">
        <v>430</v>
      </c>
      <c r="D991" s="221">
        <v>58612</v>
      </c>
      <c r="E991" s="221" t="s">
        <v>1946</v>
      </c>
      <c r="F991" s="230">
        <f>IFERROR(VLOOKUP(D991,'Vta RdV'!$A$3:$B$2000,2,0),0)</f>
        <v>0</v>
      </c>
      <c r="G991" s="230">
        <f>VLOOKUP(D991,Objetivos!$G$5:$H$3000,2,0)</f>
        <v>2470.7304336842108</v>
      </c>
      <c r="H991" s="233">
        <f t="shared" si="17"/>
        <v>0</v>
      </c>
      <c r="I991" s="230">
        <f>IF(H991="",0,RANK($H991,H991:H992,0))</f>
        <v>1</v>
      </c>
    </row>
    <row r="992" spans="1:9" ht="17.399999999999999" thickBot="1" x14ac:dyDescent="0.4">
      <c r="A992" s="222">
        <v>59</v>
      </c>
      <c r="B992" s="222" t="s">
        <v>1945</v>
      </c>
      <c r="C992" s="223" t="s">
        <v>430</v>
      </c>
      <c r="D992" s="223">
        <v>42457</v>
      </c>
      <c r="E992" s="223" t="s">
        <v>1947</v>
      </c>
      <c r="F992" s="231">
        <f>IFERROR(VLOOKUP(D992,'Vta RdV'!$A$3:$B$2000,2,0),0)</f>
        <v>0</v>
      </c>
      <c r="G992" s="231">
        <f>VLOOKUP(D992,Objetivos!$G$5:$H$3000,2,0)</f>
        <v>2252.451376</v>
      </c>
      <c r="H992" s="234">
        <f t="shared" si="17"/>
        <v>0</v>
      </c>
      <c r="I992" s="231">
        <f>IF(H992="",0,RANK($H992,H991:H992,0))</f>
        <v>1</v>
      </c>
    </row>
    <row r="993" spans="1:9" ht="16.8" x14ac:dyDescent="0.35">
      <c r="A993" s="216">
        <v>59</v>
      </c>
      <c r="B993" s="216" t="s">
        <v>1945</v>
      </c>
      <c r="C993" s="217" t="s">
        <v>430</v>
      </c>
      <c r="D993" s="217">
        <v>691</v>
      </c>
      <c r="E993" s="217" t="s">
        <v>1948</v>
      </c>
      <c r="F993" s="66">
        <f>IFERROR(VLOOKUP(D993,'Vta RdV'!$A$3:$B$2000,2,0),0)</f>
        <v>398.7</v>
      </c>
      <c r="G993" s="66">
        <f>VLOOKUP(D993,Objetivos!$G$5:$H$3000,2,0)</f>
        <v>1956.6345200000001</v>
      </c>
      <c r="H993" s="67">
        <f t="shared" si="17"/>
        <v>0.20376825407332586</v>
      </c>
      <c r="I993" s="66">
        <f>IF(H993="",0,RANK($H993,H993:H994,0))</f>
        <v>1</v>
      </c>
    </row>
    <row r="994" spans="1:9" ht="17.399999999999999" thickBot="1" x14ac:dyDescent="0.4">
      <c r="A994" s="218">
        <v>59</v>
      </c>
      <c r="B994" s="218" t="s">
        <v>1945</v>
      </c>
      <c r="C994" s="219" t="s">
        <v>430</v>
      </c>
      <c r="D994" s="219">
        <v>2328</v>
      </c>
      <c r="E994" s="219" t="s">
        <v>1949</v>
      </c>
      <c r="F994" s="55">
        <f>IFERROR(VLOOKUP(D994,'Vta RdV'!$A$3:$B$2000,2,0),0)</f>
        <v>88.8</v>
      </c>
      <c r="G994" s="55">
        <f>VLOOKUP(D994,Objetivos!$G$5:$H$3000,2,0)</f>
        <v>1819.0564160000004</v>
      </c>
      <c r="H994" s="56">
        <f t="shared" si="17"/>
        <v>4.881651784899891E-2</v>
      </c>
      <c r="I994" s="55">
        <f>IF(H994="",0,RANK($H994,H993:H994,0))</f>
        <v>2</v>
      </c>
    </row>
    <row r="995" spans="1:9" ht="16.8" x14ac:dyDescent="0.35">
      <c r="A995" s="220">
        <v>59</v>
      </c>
      <c r="B995" s="220" t="s">
        <v>1945</v>
      </c>
      <c r="C995" s="221" t="s">
        <v>430</v>
      </c>
      <c r="D995" s="221">
        <v>3619</v>
      </c>
      <c r="E995" s="221" t="s">
        <v>1950</v>
      </c>
      <c r="F995" s="230">
        <f>IFERROR(VLOOKUP(D995,'Vta RdV'!$A$3:$B$2000,2,0),0)</f>
        <v>0</v>
      </c>
      <c r="G995" s="230">
        <f>VLOOKUP(D995,Objetivos!$G$5:$H$3000,2,0)</f>
        <v>1733.2647120000001</v>
      </c>
      <c r="H995" s="233">
        <f t="shared" si="17"/>
        <v>0</v>
      </c>
      <c r="I995" s="230">
        <f>IF(H995="",0,RANK($H995,H995:H996,0))</f>
        <v>2</v>
      </c>
    </row>
    <row r="996" spans="1:9" ht="17.399999999999999" thickBot="1" x14ac:dyDescent="0.4">
      <c r="A996" s="222">
        <v>59</v>
      </c>
      <c r="B996" s="222" t="s">
        <v>1945</v>
      </c>
      <c r="C996" s="223" t="s">
        <v>430</v>
      </c>
      <c r="D996" s="223">
        <v>10297</v>
      </c>
      <c r="E996" s="223" t="s">
        <v>1951</v>
      </c>
      <c r="F996" s="231">
        <f>IFERROR(VLOOKUP(D996,'Vta RdV'!$A$3:$B$2000,2,0),0)</f>
        <v>199.75</v>
      </c>
      <c r="G996" s="231">
        <f>VLOOKUP(D996,Objetivos!$G$5:$H$3000,2,0)</f>
        <v>1733.217504</v>
      </c>
      <c r="H996" s="234">
        <f t="shared" si="17"/>
        <v>0.11524808602440702</v>
      </c>
      <c r="I996" s="231">
        <f>IF(H996="",0,RANK($H996,H995:H996,0))</f>
        <v>1</v>
      </c>
    </row>
    <row r="997" spans="1:9" ht="16.8" x14ac:dyDescent="0.35">
      <c r="A997" s="216">
        <v>59</v>
      </c>
      <c r="B997" s="216" t="s">
        <v>1945</v>
      </c>
      <c r="C997" s="217" t="s">
        <v>430</v>
      </c>
      <c r="D997" s="217">
        <v>52852</v>
      </c>
      <c r="E997" s="217" t="s">
        <v>1952</v>
      </c>
      <c r="F997" s="66">
        <f>IFERROR(VLOOKUP(D997,'Vta RdV'!$A$3:$B$2000,2,0),0)</f>
        <v>0</v>
      </c>
      <c r="G997" s="66">
        <f>VLOOKUP(D997,Objetivos!$G$5:$H$3000,2,0)</f>
        <v>1682.8467440000002</v>
      </c>
      <c r="H997" s="67">
        <f t="shared" si="17"/>
        <v>0</v>
      </c>
      <c r="I997" s="66">
        <f>IF(H997="",0,RANK($H997,H997:H998,0))</f>
        <v>2</v>
      </c>
    </row>
    <row r="998" spans="1:9" ht="17.399999999999999" thickBot="1" x14ac:dyDescent="0.4">
      <c r="A998" s="218">
        <v>59</v>
      </c>
      <c r="B998" s="218" t="s">
        <v>1945</v>
      </c>
      <c r="C998" s="219" t="s">
        <v>430</v>
      </c>
      <c r="D998" s="219">
        <v>52859</v>
      </c>
      <c r="E998" s="219" t="s">
        <v>1953</v>
      </c>
      <c r="F998" s="55">
        <f>IFERROR(VLOOKUP(D998,'Vta RdV'!$A$3:$B$2000,2,0),0)</f>
        <v>70.92</v>
      </c>
      <c r="G998" s="55">
        <f>VLOOKUP(D998,Objetivos!$G$5:$H$3000,2,0)</f>
        <v>1601.8782800000001</v>
      </c>
      <c r="H998" s="56">
        <f t="shared" si="17"/>
        <v>4.4273026787029032E-2</v>
      </c>
      <c r="I998" s="55">
        <f>IF(H998="",0,RANK($H998,H997:H998,0))</f>
        <v>1</v>
      </c>
    </row>
    <row r="999" spans="1:9" ht="16.8" x14ac:dyDescent="0.35">
      <c r="A999" s="220">
        <v>59</v>
      </c>
      <c r="B999" s="220" t="s">
        <v>1945</v>
      </c>
      <c r="C999" s="221" t="s">
        <v>430</v>
      </c>
      <c r="D999" s="221">
        <v>42319</v>
      </c>
      <c r="E999" s="221" t="s">
        <v>1954</v>
      </c>
      <c r="F999" s="230">
        <f>IFERROR(VLOOKUP(D999,'Vta RdV'!$A$3:$B$2000,2,0),0)</f>
        <v>65.900000000000006</v>
      </c>
      <c r="G999" s="230">
        <f>VLOOKUP(D999,Objetivos!$G$5:$H$3000,2,0)</f>
        <v>1581.704072</v>
      </c>
      <c r="H999" s="233">
        <f t="shared" si="17"/>
        <v>4.1663925108741839E-2</v>
      </c>
      <c r="I999" s="230">
        <f>IF(H999="",0,RANK($H999,H999:H1000,0))</f>
        <v>1</v>
      </c>
    </row>
    <row r="1000" spans="1:9" ht="17.399999999999999" thickBot="1" x14ac:dyDescent="0.4">
      <c r="A1000" s="222">
        <v>59</v>
      </c>
      <c r="B1000" s="222" t="s">
        <v>1945</v>
      </c>
      <c r="C1000" s="223" t="s">
        <v>430</v>
      </c>
      <c r="D1000" s="223">
        <v>52970</v>
      </c>
      <c r="E1000" s="223" t="s">
        <v>1955</v>
      </c>
      <c r="F1000" s="231">
        <f>IFERROR(VLOOKUP(D1000,'Vta RdV'!$A$3:$B$2000,2,0),0)</f>
        <v>0</v>
      </c>
      <c r="G1000" s="231">
        <f>VLOOKUP(D1000,Objetivos!$G$5:$H$3000,2,0)</f>
        <v>1416.9244960000001</v>
      </c>
      <c r="H1000" s="234">
        <f t="shared" si="17"/>
        <v>0</v>
      </c>
      <c r="I1000" s="231">
        <f>IF(H1000="",0,RANK($H1000,H999:H1000,0))</f>
        <v>2</v>
      </c>
    </row>
    <row r="1001" spans="1:9" ht="16.8" x14ac:dyDescent="0.35">
      <c r="A1001" s="216">
        <v>59</v>
      </c>
      <c r="B1001" s="216" t="s">
        <v>1945</v>
      </c>
      <c r="C1001" s="217" t="s">
        <v>430</v>
      </c>
      <c r="D1001" s="217">
        <v>53372</v>
      </c>
      <c r="E1001" s="217" t="s">
        <v>1956</v>
      </c>
      <c r="F1001" s="66">
        <f>IFERROR(VLOOKUP(D1001,'Vta RdV'!$A$3:$B$2000,2,0),0)</f>
        <v>4.7300000000000004</v>
      </c>
      <c r="G1001" s="66">
        <f>VLOOKUP(D1001,Objetivos!$G$5:$H$3000,2,0)</f>
        <v>1242.277096</v>
      </c>
      <c r="H1001" s="67">
        <f t="shared" si="17"/>
        <v>3.8075241145716174E-3</v>
      </c>
      <c r="I1001" s="66">
        <f>IF(H1001="",0,RANK($H1001,H1001:H1002,0))</f>
        <v>1</v>
      </c>
    </row>
    <row r="1002" spans="1:9" ht="17.399999999999999" thickBot="1" x14ac:dyDescent="0.4">
      <c r="A1002" s="218">
        <v>59</v>
      </c>
      <c r="B1002" s="218" t="s">
        <v>1945</v>
      </c>
      <c r="C1002" s="219" t="s">
        <v>430</v>
      </c>
      <c r="D1002" s="219">
        <v>52631</v>
      </c>
      <c r="E1002" s="219" t="s">
        <v>1957</v>
      </c>
      <c r="F1002" s="55">
        <f>IFERROR(VLOOKUP(D1002,'Vta RdV'!$A$3:$B$2000,2,0),0)</f>
        <v>0</v>
      </c>
      <c r="G1002" s="55">
        <f>VLOOKUP(D1002,Objetivos!$G$5:$H$3000,2,0)</f>
        <v>1205.4518568421051</v>
      </c>
      <c r="H1002" s="56">
        <f t="shared" si="17"/>
        <v>0</v>
      </c>
      <c r="I1002" s="55">
        <f>IF(H1002="",0,RANK($H1002,H1001:H1002,0))</f>
        <v>2</v>
      </c>
    </row>
    <row r="1003" spans="1:9" ht="16.8" x14ac:dyDescent="0.35">
      <c r="A1003" s="220">
        <v>59</v>
      </c>
      <c r="B1003" s="220" t="s">
        <v>1958</v>
      </c>
      <c r="C1003" s="221" t="s">
        <v>431</v>
      </c>
      <c r="D1003" s="221">
        <v>7768</v>
      </c>
      <c r="E1003" s="221" t="s">
        <v>1959</v>
      </c>
      <c r="F1003" s="230">
        <f>IFERROR(VLOOKUP(D1003,'Vta RdV'!$A$3:$B$2000,2,0),0)</f>
        <v>153.94</v>
      </c>
      <c r="G1003" s="230">
        <f>VLOOKUP(D1003,Objetivos!$G$5:$H$3000,2,0)</f>
        <v>2469.832296</v>
      </c>
      <c r="H1003" s="233">
        <f t="shared" si="17"/>
        <v>6.2328118491815201E-2</v>
      </c>
      <c r="I1003" s="230">
        <f>IF(H1003="",0,RANK($H1003,H1003:H1004,0))</f>
        <v>1</v>
      </c>
    </row>
    <row r="1004" spans="1:9" ht="17.399999999999999" thickBot="1" x14ac:dyDescent="0.4">
      <c r="A1004" s="222">
        <v>59</v>
      </c>
      <c r="B1004" s="222" t="s">
        <v>1958</v>
      </c>
      <c r="C1004" s="223" t="s">
        <v>431</v>
      </c>
      <c r="D1004" s="223">
        <v>7012</v>
      </c>
      <c r="E1004" s="223" t="s">
        <v>1960</v>
      </c>
      <c r="F1004" s="231">
        <f>IFERROR(VLOOKUP(D1004,'Vta RdV'!$A$3:$B$2000,2,0),0)</f>
        <v>0</v>
      </c>
      <c r="G1004" s="231">
        <f>VLOOKUP(D1004,Objetivos!$G$5:$H$3000,2,0)</f>
        <v>2381.3243200000002</v>
      </c>
      <c r="H1004" s="234">
        <f t="shared" si="17"/>
        <v>0</v>
      </c>
      <c r="I1004" s="231">
        <f>IF(H1004="",0,RANK($H1004,H1003:H1004,0))</f>
        <v>2</v>
      </c>
    </row>
    <row r="1005" spans="1:9" ht="16.8" x14ac:dyDescent="0.35">
      <c r="A1005" s="216">
        <v>59</v>
      </c>
      <c r="B1005" s="216" t="s">
        <v>1958</v>
      </c>
      <c r="C1005" s="217" t="s">
        <v>431</v>
      </c>
      <c r="D1005" s="217">
        <v>7717</v>
      </c>
      <c r="E1005" s="217" t="s">
        <v>1961</v>
      </c>
      <c r="F1005" s="66">
        <f>IFERROR(VLOOKUP(D1005,'Vta RdV'!$A$3:$B$2000,2,0),0)</f>
        <v>0</v>
      </c>
      <c r="G1005" s="66">
        <f>VLOOKUP(D1005,Objetivos!$G$5:$H$3000,2,0)</f>
        <v>2302.5413600000002</v>
      </c>
      <c r="H1005" s="67">
        <f t="shared" si="17"/>
        <v>0</v>
      </c>
      <c r="I1005" s="66">
        <f>IF(H1005="",0,RANK($H1005,H1005:H1006,0))</f>
        <v>1</v>
      </c>
    </row>
    <row r="1006" spans="1:9" ht="17.399999999999999" thickBot="1" x14ac:dyDescent="0.4">
      <c r="A1006" s="218">
        <v>59</v>
      </c>
      <c r="B1006" s="218" t="s">
        <v>1958</v>
      </c>
      <c r="C1006" s="219" t="s">
        <v>431</v>
      </c>
      <c r="D1006" s="219">
        <v>7392</v>
      </c>
      <c r="E1006" s="219" t="s">
        <v>1962</v>
      </c>
      <c r="F1006" s="55">
        <f>IFERROR(VLOOKUP(D1006,'Vta RdV'!$A$3:$B$2000,2,0),0)</f>
        <v>0</v>
      </c>
      <c r="G1006" s="55">
        <f>VLOOKUP(D1006,Objetivos!$G$5:$H$3000,2,0)</f>
        <v>1887.5346079999999</v>
      </c>
      <c r="H1006" s="56">
        <f t="shared" si="17"/>
        <v>0</v>
      </c>
      <c r="I1006" s="55">
        <f>IF(H1006="",0,RANK($H1006,H1005:H1006,0))</f>
        <v>1</v>
      </c>
    </row>
    <row r="1007" spans="1:9" ht="16.8" x14ac:dyDescent="0.35">
      <c r="A1007" s="220">
        <v>59</v>
      </c>
      <c r="B1007" s="220" t="s">
        <v>1958</v>
      </c>
      <c r="C1007" s="221" t="s">
        <v>431</v>
      </c>
      <c r="D1007" s="221">
        <v>58833</v>
      </c>
      <c r="E1007" s="221" t="s">
        <v>1963</v>
      </c>
      <c r="F1007" s="230">
        <f>IFERROR(VLOOKUP(D1007,'Vta RdV'!$A$3:$B$2000,2,0),0)</f>
        <v>0</v>
      </c>
      <c r="G1007" s="230">
        <f>VLOOKUP(D1007,Objetivos!$G$5:$H$3000,2,0)</f>
        <v>1700.7158960000002</v>
      </c>
      <c r="H1007" s="233">
        <f t="shared" si="17"/>
        <v>0</v>
      </c>
      <c r="I1007" s="230">
        <f>IF(H1007="",0,RANK($H1007,H1007:H1008,0))</f>
        <v>1</v>
      </c>
    </row>
    <row r="1008" spans="1:9" ht="17.399999999999999" thickBot="1" x14ac:dyDescent="0.4">
      <c r="A1008" s="222">
        <v>59</v>
      </c>
      <c r="B1008" s="222" t="s">
        <v>1958</v>
      </c>
      <c r="C1008" s="223" t="s">
        <v>431</v>
      </c>
      <c r="D1008" s="223">
        <v>29198</v>
      </c>
      <c r="E1008" s="223" t="s">
        <v>1964</v>
      </c>
      <c r="F1008" s="231">
        <f>IFERROR(VLOOKUP(D1008,'Vta RdV'!$A$3:$B$2000,2,0),0)</f>
        <v>0</v>
      </c>
      <c r="G1008" s="231">
        <f>VLOOKUP(D1008,Objetivos!$G$5:$H$3000,2,0)</f>
        <v>1422.1668880000002</v>
      </c>
      <c r="H1008" s="234">
        <f t="shared" si="17"/>
        <v>0</v>
      </c>
      <c r="I1008" s="231">
        <f>IF(H1008="",0,RANK($H1008,H1007:H1008,0))</f>
        <v>1</v>
      </c>
    </row>
    <row r="1009" spans="1:9" ht="16.8" x14ac:dyDescent="0.35">
      <c r="A1009" s="216">
        <v>59</v>
      </c>
      <c r="B1009" s="216" t="s">
        <v>1958</v>
      </c>
      <c r="C1009" s="217" t="s">
        <v>431</v>
      </c>
      <c r="D1009" s="217">
        <v>53315</v>
      </c>
      <c r="E1009" s="217" t="s">
        <v>1965</v>
      </c>
      <c r="F1009" s="66">
        <f>IFERROR(VLOOKUP(D1009,'Vta RdV'!$A$3:$B$2000,2,0),0)</f>
        <v>160</v>
      </c>
      <c r="G1009" s="66">
        <f>VLOOKUP(D1009,Objetivos!$G$5:$H$3000,2,0)</f>
        <v>1490.9873852631581</v>
      </c>
      <c r="H1009" s="67">
        <f t="shared" si="17"/>
        <v>0.10731143776361336</v>
      </c>
      <c r="I1009" s="66">
        <f>IF(H1009="",0,RANK($H1009,H1009:H1010,0))</f>
        <v>2</v>
      </c>
    </row>
    <row r="1010" spans="1:9" ht="17.399999999999999" thickBot="1" x14ac:dyDescent="0.4">
      <c r="A1010" s="218">
        <v>59</v>
      </c>
      <c r="B1010" s="218" t="s">
        <v>1958</v>
      </c>
      <c r="C1010" s="219" t="s">
        <v>431</v>
      </c>
      <c r="D1010" s="219">
        <v>42165</v>
      </c>
      <c r="E1010" s="219" t="s">
        <v>1966</v>
      </c>
      <c r="F1010" s="55">
        <f>IFERROR(VLOOKUP(D1010,'Vta RdV'!$A$3:$B$2000,2,0),0)</f>
        <v>358.2</v>
      </c>
      <c r="G1010" s="55">
        <f>VLOOKUP(D1010,Objetivos!$G$5:$H$3000,2,0)</f>
        <v>1390.6835920000003</v>
      </c>
      <c r="H1010" s="56">
        <f t="shared" si="17"/>
        <v>0.25757117007820418</v>
      </c>
      <c r="I1010" s="55">
        <f>IF(H1010="",0,RANK($H1010,H1009:H1010,0))</f>
        <v>1</v>
      </c>
    </row>
    <row r="1011" spans="1:9" ht="16.8" x14ac:dyDescent="0.35">
      <c r="A1011" s="220">
        <v>59</v>
      </c>
      <c r="B1011" s="220" t="s">
        <v>1958</v>
      </c>
      <c r="C1011" s="221" t="s">
        <v>431</v>
      </c>
      <c r="D1011" s="221">
        <v>52379</v>
      </c>
      <c r="E1011" s="221" t="s">
        <v>1967</v>
      </c>
      <c r="F1011" s="230">
        <f>IFERROR(VLOOKUP(D1011,'Vta RdV'!$A$3:$B$2000,2,0),0)</f>
        <v>244.9</v>
      </c>
      <c r="G1011" s="230">
        <f>VLOOKUP(D1011,Objetivos!$G$5:$H$3000,2,0)</f>
        <v>1328.9632160000001</v>
      </c>
      <c r="H1011" s="233">
        <f t="shared" si="17"/>
        <v>0.18427899060826977</v>
      </c>
      <c r="I1011" s="230">
        <f>IF(H1011="",0,RANK($H1011,H1011:H1012,0))</f>
        <v>1</v>
      </c>
    </row>
    <row r="1012" spans="1:9" ht="17.399999999999999" thickBot="1" x14ac:dyDescent="0.4">
      <c r="A1012" s="222">
        <v>59</v>
      </c>
      <c r="B1012" s="222" t="s">
        <v>1958</v>
      </c>
      <c r="C1012" s="223" t="s">
        <v>431</v>
      </c>
      <c r="D1012" s="223">
        <v>52365</v>
      </c>
      <c r="E1012" s="223" t="s">
        <v>1968</v>
      </c>
      <c r="F1012" s="231">
        <f>IFERROR(VLOOKUP(D1012,'Vta RdV'!$A$3:$B$2000,2,0),0)</f>
        <v>0</v>
      </c>
      <c r="G1012" s="231">
        <f>VLOOKUP(D1012,Objetivos!$G$5:$H$3000,2,0)</f>
        <v>1083.0490480000001</v>
      </c>
      <c r="H1012" s="234">
        <f t="shared" si="17"/>
        <v>0</v>
      </c>
      <c r="I1012" s="231">
        <f>IF(H1012="",0,RANK($H1012,H1011:H1012,0))</f>
        <v>2</v>
      </c>
    </row>
    <row r="1013" spans="1:9" ht="16.8" x14ac:dyDescent="0.35">
      <c r="A1013" s="224">
        <v>59</v>
      </c>
      <c r="B1013" s="224" t="s">
        <v>1958</v>
      </c>
      <c r="C1013" s="225" t="s">
        <v>431</v>
      </c>
      <c r="D1013" s="225">
        <v>53987</v>
      </c>
      <c r="E1013" s="225" t="s">
        <v>1969</v>
      </c>
      <c r="F1013" s="53">
        <f>IFERROR(VLOOKUP(D1013,'Vta RdV'!$A$3:$B$2000,2,0),0)</f>
        <v>0</v>
      </c>
      <c r="G1013" s="53">
        <f>VLOOKUP(D1013,Objetivos!$G$5:$H$3000,2,0)</f>
        <v>1042.6924240000001</v>
      </c>
      <c r="H1013" s="61">
        <f t="shared" si="17"/>
        <v>0</v>
      </c>
      <c r="I1013" s="53">
        <f>IF(H1013="",0,RANK($H1013,H1013:H1015,0))</f>
        <v>1</v>
      </c>
    </row>
    <row r="1014" spans="1:9" ht="16.8" x14ac:dyDescent="0.35">
      <c r="A1014" s="216">
        <v>59</v>
      </c>
      <c r="B1014" s="216" t="s">
        <v>1958</v>
      </c>
      <c r="C1014" s="217" t="s">
        <v>431</v>
      </c>
      <c r="D1014" s="217">
        <v>53953</v>
      </c>
      <c r="E1014" s="217" t="s">
        <v>1970</v>
      </c>
      <c r="F1014" s="66">
        <f>IFERROR(VLOOKUP(D1014,'Vta RdV'!$A$3:$B$2000,2,0),0)</f>
        <v>0</v>
      </c>
      <c r="G1014" s="66">
        <f>VLOOKUP(D1014,Objetivos!$G$5:$H$3000,2,0)</f>
        <v>973.30732000000012</v>
      </c>
      <c r="H1014" s="67">
        <f t="shared" si="17"/>
        <v>0</v>
      </c>
      <c r="I1014" s="66">
        <f>IF(H1014="",0,RANK($H1014,H1013:H1015,0))</f>
        <v>1</v>
      </c>
    </row>
    <row r="1015" spans="1:9" ht="17.399999999999999" thickBot="1" x14ac:dyDescent="0.4">
      <c r="A1015" s="218">
        <v>59</v>
      </c>
      <c r="B1015" s="218" t="s">
        <v>1958</v>
      </c>
      <c r="C1015" s="219" t="s">
        <v>431</v>
      </c>
      <c r="D1015" s="219">
        <v>53313</v>
      </c>
      <c r="E1015" s="219" t="s">
        <v>1971</v>
      </c>
      <c r="F1015" s="55">
        <f>IFERROR(VLOOKUP(D1015,'Vta RdV'!$A$3:$B$2000,2,0),0)</f>
        <v>0</v>
      </c>
      <c r="G1015" s="55">
        <f>VLOOKUP(D1015,Objetivos!$G$5:$H$3000,2,0)</f>
        <v>698.80369600000006</v>
      </c>
      <c r="H1015" s="56">
        <f t="shared" si="17"/>
        <v>0</v>
      </c>
      <c r="I1015" s="55">
        <f>IF(H1015="",0,RANK($H1015,H1013:H1015,0))</f>
        <v>1</v>
      </c>
    </row>
    <row r="1016" spans="1:9" ht="16.8" x14ac:dyDescent="0.35">
      <c r="A1016" s="220">
        <v>59</v>
      </c>
      <c r="B1016" s="220" t="s">
        <v>1972</v>
      </c>
      <c r="C1016" s="221" t="s">
        <v>429</v>
      </c>
      <c r="D1016" s="221">
        <v>2617</v>
      </c>
      <c r="E1016" s="221" t="s">
        <v>1973</v>
      </c>
      <c r="F1016" s="230">
        <f>IFERROR(VLOOKUP(D1016,'Vta RdV'!$A$3:$B$2000,2,0),0)</f>
        <v>0</v>
      </c>
      <c r="G1016" s="230">
        <f>VLOOKUP(D1016,Objetivos!$G$5:$H$3000,2,0)</f>
        <v>4122.6130720000001</v>
      </c>
      <c r="H1016" s="233">
        <f t="shared" si="17"/>
        <v>0</v>
      </c>
      <c r="I1016" s="230">
        <f>IF(H1016="",0,RANK($H1016,H1016:H1017,0))</f>
        <v>1</v>
      </c>
    </row>
    <row r="1017" spans="1:9" ht="17.399999999999999" thickBot="1" x14ac:dyDescent="0.4">
      <c r="A1017" s="222">
        <v>59</v>
      </c>
      <c r="B1017" s="222" t="s">
        <v>1972</v>
      </c>
      <c r="C1017" s="223" t="s">
        <v>429</v>
      </c>
      <c r="D1017" s="223">
        <v>3884</v>
      </c>
      <c r="E1017" s="223" t="s">
        <v>1974</v>
      </c>
      <c r="F1017" s="231">
        <f>IFERROR(VLOOKUP(D1017,'Vta RdV'!$A$3:$B$2000,2,0),0)</f>
        <v>0</v>
      </c>
      <c r="G1017" s="231">
        <f>VLOOKUP(D1017,Objetivos!$G$5:$H$3000,2,0)</f>
        <v>3454.8036800000004</v>
      </c>
      <c r="H1017" s="234">
        <f t="shared" si="17"/>
        <v>0</v>
      </c>
      <c r="I1017" s="231">
        <f>IF(H1017="",0,RANK($H1017,H1016:H1017,0))</f>
        <v>1</v>
      </c>
    </row>
    <row r="1018" spans="1:9" ht="16.8" x14ac:dyDescent="0.35">
      <c r="A1018" s="216">
        <v>59</v>
      </c>
      <c r="B1018" s="216" t="s">
        <v>1972</v>
      </c>
      <c r="C1018" s="217" t="s">
        <v>429</v>
      </c>
      <c r="D1018" s="217">
        <v>3058</v>
      </c>
      <c r="E1018" s="217" t="s">
        <v>1975</v>
      </c>
      <c r="F1018" s="66">
        <f>IFERROR(VLOOKUP(D1018,'Vta RdV'!$A$3:$B$2000,2,0),0)</f>
        <v>0</v>
      </c>
      <c r="G1018" s="66">
        <f>VLOOKUP(D1018,Objetivos!$G$5:$H$3000,2,0)</f>
        <v>3135.1783519999999</v>
      </c>
      <c r="H1018" s="67">
        <f t="shared" si="17"/>
        <v>0</v>
      </c>
      <c r="I1018" s="66">
        <f>IF(H1018="",0,RANK($H1018,H1018:H1019,0))</f>
        <v>1</v>
      </c>
    </row>
    <row r="1019" spans="1:9" ht="17.399999999999999" thickBot="1" x14ac:dyDescent="0.4">
      <c r="A1019" s="218">
        <v>59</v>
      </c>
      <c r="B1019" s="218" t="s">
        <v>1972</v>
      </c>
      <c r="C1019" s="219" t="s">
        <v>429</v>
      </c>
      <c r="D1019" s="219">
        <v>52137</v>
      </c>
      <c r="E1019" s="219" t="s">
        <v>1976</v>
      </c>
      <c r="F1019" s="55">
        <f>IFERROR(VLOOKUP(D1019,'Vta RdV'!$A$3:$B$2000,2,0),0)</f>
        <v>0</v>
      </c>
      <c r="G1019" s="55">
        <f>VLOOKUP(D1019,Objetivos!$G$5:$H$3000,2,0)</f>
        <v>2758.2215919999999</v>
      </c>
      <c r="H1019" s="56">
        <f t="shared" si="17"/>
        <v>0</v>
      </c>
      <c r="I1019" s="55">
        <f>IF(H1019="",0,RANK($H1019,H1018:H1019,0))</f>
        <v>1</v>
      </c>
    </row>
    <row r="1020" spans="1:9" ht="16.8" x14ac:dyDescent="0.35">
      <c r="A1020" s="220">
        <v>59</v>
      </c>
      <c r="B1020" s="220" t="s">
        <v>1972</v>
      </c>
      <c r="C1020" s="221" t="s">
        <v>429</v>
      </c>
      <c r="D1020" s="221">
        <v>2670</v>
      </c>
      <c r="E1020" s="221" t="s">
        <v>1977</v>
      </c>
      <c r="F1020" s="230">
        <f>IFERROR(VLOOKUP(D1020,'Vta RdV'!$A$3:$B$2000,2,0),0)</f>
        <v>583.52</v>
      </c>
      <c r="G1020" s="230">
        <f>VLOOKUP(D1020,Objetivos!$G$5:$H$3000,2,0)</f>
        <v>2688.8727920000001</v>
      </c>
      <c r="H1020" s="233">
        <f t="shared" si="17"/>
        <v>0.21701286938381872</v>
      </c>
      <c r="I1020" s="230">
        <f>IF(H1020="",0,RANK($H1020,H1020:H1021,0))</f>
        <v>1</v>
      </c>
    </row>
    <row r="1021" spans="1:9" ht="17.399999999999999" thickBot="1" x14ac:dyDescent="0.4">
      <c r="A1021" s="222">
        <v>59</v>
      </c>
      <c r="B1021" s="222" t="s">
        <v>1972</v>
      </c>
      <c r="C1021" s="223" t="s">
        <v>429</v>
      </c>
      <c r="D1021" s="223">
        <v>2488</v>
      </c>
      <c r="E1021" s="223" t="s">
        <v>1978</v>
      </c>
      <c r="F1021" s="231">
        <f>IFERROR(VLOOKUP(D1021,'Vta RdV'!$A$3:$B$2000,2,0),0)</f>
        <v>0</v>
      </c>
      <c r="G1021" s="231">
        <f>VLOOKUP(D1021,Objetivos!$G$5:$H$3000,2,0)</f>
        <v>2089.6286639999998</v>
      </c>
      <c r="H1021" s="234">
        <f t="shared" si="17"/>
        <v>0</v>
      </c>
      <c r="I1021" s="231">
        <f>IF(H1021="",0,RANK($H1021,H1020:H1021,0))</f>
        <v>2</v>
      </c>
    </row>
    <row r="1022" spans="1:9" ht="16.8" x14ac:dyDescent="0.35">
      <c r="A1022" s="216">
        <v>59</v>
      </c>
      <c r="B1022" s="216" t="s">
        <v>1972</v>
      </c>
      <c r="C1022" s="217" t="s">
        <v>429</v>
      </c>
      <c r="D1022" s="217">
        <v>11324</v>
      </c>
      <c r="E1022" s="217" t="s">
        <v>1979</v>
      </c>
      <c r="F1022" s="66">
        <f>IFERROR(VLOOKUP(D1022,'Vta RdV'!$A$3:$B$2000,2,0),0)</f>
        <v>553.81999999999994</v>
      </c>
      <c r="G1022" s="66">
        <f>VLOOKUP(D1022,Objetivos!$G$5:$H$3000,2,0)</f>
        <v>2066.0578560000004</v>
      </c>
      <c r="H1022" s="67">
        <f t="shared" si="17"/>
        <v>0.26805638496117695</v>
      </c>
      <c r="I1022" s="66">
        <f>IF(H1022="",0,RANK($H1022,H1022:H1023,0))</f>
        <v>1</v>
      </c>
    </row>
    <row r="1023" spans="1:9" ht="17.399999999999999" thickBot="1" x14ac:dyDescent="0.4">
      <c r="A1023" s="218">
        <v>59</v>
      </c>
      <c r="B1023" s="218" t="s">
        <v>1972</v>
      </c>
      <c r="C1023" s="219" t="s">
        <v>429</v>
      </c>
      <c r="D1023" s="219">
        <v>3620</v>
      </c>
      <c r="E1023" s="219" t="s">
        <v>1980</v>
      </c>
      <c r="F1023" s="55">
        <f>IFERROR(VLOOKUP(D1023,'Vta RdV'!$A$3:$B$2000,2,0),0)</f>
        <v>41.67</v>
      </c>
      <c r="G1023" s="55">
        <f>VLOOKUP(D1023,Objetivos!$G$5:$H$3000,2,0)</f>
        <v>2152.3237557894736</v>
      </c>
      <c r="H1023" s="56">
        <f t="shared" si="17"/>
        <v>1.9360470230332712E-2</v>
      </c>
      <c r="I1023" s="55">
        <f>IF(H1023="",0,RANK($H1023,H1022:H1023,0))</f>
        <v>2</v>
      </c>
    </row>
    <row r="1024" spans="1:9" ht="16.8" x14ac:dyDescent="0.35">
      <c r="A1024" s="220">
        <v>59</v>
      </c>
      <c r="B1024" s="220" t="s">
        <v>1972</v>
      </c>
      <c r="C1024" s="221" t="s">
        <v>429</v>
      </c>
      <c r="D1024" s="221">
        <v>2069</v>
      </c>
      <c r="E1024" s="221" t="s">
        <v>1981</v>
      </c>
      <c r="F1024" s="230">
        <f>IFERROR(VLOOKUP(D1024,'Vta RdV'!$A$3:$B$2000,2,0),0)</f>
        <v>0</v>
      </c>
      <c r="G1024" s="230">
        <f>VLOOKUP(D1024,Objetivos!$G$5:$H$3000,2,0)</f>
        <v>1925.5094799999999</v>
      </c>
      <c r="H1024" s="233">
        <f t="shared" si="17"/>
        <v>0</v>
      </c>
      <c r="I1024" s="230">
        <f>IF(H1024="",0,RANK($H1024,H1024:H1025,0))</f>
        <v>1</v>
      </c>
    </row>
    <row r="1025" spans="1:9" ht="17.399999999999999" thickBot="1" x14ac:dyDescent="0.4">
      <c r="A1025" s="222">
        <v>59</v>
      </c>
      <c r="B1025" s="222" t="s">
        <v>1972</v>
      </c>
      <c r="C1025" s="223" t="s">
        <v>429</v>
      </c>
      <c r="D1025" s="223">
        <v>11675</v>
      </c>
      <c r="E1025" s="223" t="s">
        <v>1982</v>
      </c>
      <c r="F1025" s="231">
        <f>IFERROR(VLOOKUP(D1025,'Vta RdV'!$A$3:$B$2000,2,0),0)</f>
        <v>0</v>
      </c>
      <c r="G1025" s="231">
        <f>VLOOKUP(D1025,Objetivos!$G$5:$H$3000,2,0)</f>
        <v>1480.42544</v>
      </c>
      <c r="H1025" s="234">
        <f t="shared" si="17"/>
        <v>0</v>
      </c>
      <c r="I1025" s="231">
        <f>IF(H1025="",0,RANK($H1025,H1024:H1025,0))</f>
        <v>1</v>
      </c>
    </row>
    <row r="1026" spans="1:9" ht="16.8" x14ac:dyDescent="0.35">
      <c r="A1026" s="224">
        <v>59</v>
      </c>
      <c r="B1026" s="224" t="s">
        <v>1972</v>
      </c>
      <c r="C1026" s="225" t="s">
        <v>429</v>
      </c>
      <c r="D1026" s="225">
        <v>52778</v>
      </c>
      <c r="E1026" s="225" t="s">
        <v>1983</v>
      </c>
      <c r="F1026" s="53">
        <f>IFERROR(VLOOKUP(D1026,'Vta RdV'!$A$3:$B$2000,2,0),0)</f>
        <v>0</v>
      </c>
      <c r="G1026" s="53">
        <f>VLOOKUP(D1026,Objetivos!$G$5:$H$3000,2,0)</f>
        <v>1363.5823280000002</v>
      </c>
      <c r="H1026" s="61">
        <f t="shared" si="17"/>
        <v>0</v>
      </c>
      <c r="I1026" s="53">
        <f>IF(H1026="",0,RANK($H1026,H1026:H1028,0))</f>
        <v>1</v>
      </c>
    </row>
    <row r="1027" spans="1:9" ht="16.8" x14ac:dyDescent="0.35">
      <c r="A1027" s="216">
        <v>59</v>
      </c>
      <c r="B1027" s="216" t="s">
        <v>1972</v>
      </c>
      <c r="C1027" s="217" t="s">
        <v>429</v>
      </c>
      <c r="D1027" s="217">
        <v>53926</v>
      </c>
      <c r="E1027" s="217" t="s">
        <v>1984</v>
      </c>
      <c r="F1027" s="66">
        <f>IFERROR(VLOOKUP(D1027,'Vta RdV'!$A$3:$B$2000,2,0),0)</f>
        <v>0</v>
      </c>
      <c r="G1027" s="66">
        <f>VLOOKUP(D1027,Objetivos!$G$5:$H$3000,2,0)</f>
        <v>1127.337888</v>
      </c>
      <c r="H1027" s="67">
        <f t="shared" si="17"/>
        <v>0</v>
      </c>
      <c r="I1027" s="66">
        <f>IF(H1027="",0,RANK($H1027,H1026:H1028,0))</f>
        <v>1</v>
      </c>
    </row>
    <row r="1028" spans="1:9" ht="17.399999999999999" thickBot="1" x14ac:dyDescent="0.4">
      <c r="A1028" s="218">
        <v>59</v>
      </c>
      <c r="B1028" s="218" t="s">
        <v>1972</v>
      </c>
      <c r="C1028" s="219" t="s">
        <v>429</v>
      </c>
      <c r="D1028" s="219">
        <v>52644</v>
      </c>
      <c r="E1028" s="219" t="s">
        <v>1985</v>
      </c>
      <c r="F1028" s="55">
        <f>IFERROR(VLOOKUP(D1028,'Vta RdV'!$A$3:$B$2000,2,0),0)</f>
        <v>0</v>
      </c>
      <c r="G1028" s="55">
        <f>VLOOKUP(D1028,Objetivos!$G$5:$H$3000,2,0)</f>
        <v>1018.5531040000001</v>
      </c>
      <c r="H1028" s="56">
        <f t="shared" si="17"/>
        <v>0</v>
      </c>
      <c r="I1028" s="55">
        <f>IF(H1028="",0,RANK($H1028,H1026:H1028,0))</f>
        <v>1</v>
      </c>
    </row>
    <row r="1029" spans="1:9" ht="16.8" x14ac:dyDescent="0.35">
      <c r="A1029" s="220">
        <v>60</v>
      </c>
      <c r="B1029" s="220" t="s">
        <v>1986</v>
      </c>
      <c r="C1029" s="221" t="s">
        <v>436</v>
      </c>
      <c r="D1029" s="221">
        <v>2772</v>
      </c>
      <c r="E1029" s="221" t="s">
        <v>1987</v>
      </c>
      <c r="F1029" s="230">
        <f>IFERROR(VLOOKUP(D1029,'Vta RdV'!$A$3:$B$2000,2,0),0)</f>
        <v>137.63999999999999</v>
      </c>
      <c r="G1029" s="230">
        <f>VLOOKUP(D1029,Objetivos!$G$5:$H$3000,2,0)</f>
        <v>4416.1068240000004</v>
      </c>
      <c r="H1029" s="233">
        <f t="shared" si="17"/>
        <v>3.1167724306842986E-2</v>
      </c>
      <c r="I1029" s="230">
        <f>IF(H1029="",0,RANK($H1029,H1029:H1030,0))</f>
        <v>1</v>
      </c>
    </row>
    <row r="1030" spans="1:9" ht="17.399999999999999" thickBot="1" x14ac:dyDescent="0.4">
      <c r="A1030" s="222">
        <v>60</v>
      </c>
      <c r="B1030" s="222" t="s">
        <v>1986</v>
      </c>
      <c r="C1030" s="223" t="s">
        <v>436</v>
      </c>
      <c r="D1030" s="223">
        <v>9184</v>
      </c>
      <c r="E1030" s="223" t="s">
        <v>1988</v>
      </c>
      <c r="F1030" s="231">
        <f>IFERROR(VLOOKUP(D1030,'Vta RdV'!$A$3:$B$2000,2,0),0)</f>
        <v>0</v>
      </c>
      <c r="G1030" s="231">
        <f>VLOOKUP(D1030,Objetivos!$G$5:$H$3000,2,0)</f>
        <v>4127.3250160000007</v>
      </c>
      <c r="H1030" s="234">
        <f t="shared" ref="H1030:H1093" si="18">+F1030/G1030</f>
        <v>0</v>
      </c>
      <c r="I1030" s="231">
        <f>IF(H1030="",0,RANK($H1030,H1029:H1030,0))</f>
        <v>2</v>
      </c>
    </row>
    <row r="1031" spans="1:9" ht="16.8" x14ac:dyDescent="0.35">
      <c r="A1031" s="216">
        <v>60</v>
      </c>
      <c r="B1031" s="216" t="s">
        <v>1986</v>
      </c>
      <c r="C1031" s="217" t="s">
        <v>436</v>
      </c>
      <c r="D1031" s="217">
        <v>2579</v>
      </c>
      <c r="E1031" s="217" t="s">
        <v>1989</v>
      </c>
      <c r="F1031" s="66">
        <f>IFERROR(VLOOKUP(D1031,'Vta RdV'!$A$3:$B$2000,2,0),0)</f>
        <v>0</v>
      </c>
      <c r="G1031" s="66">
        <f>VLOOKUP(D1031,Objetivos!$G$5:$H$3000,2,0)</f>
        <v>3932.0690480000007</v>
      </c>
      <c r="H1031" s="67">
        <f t="shared" si="18"/>
        <v>0</v>
      </c>
      <c r="I1031" s="66">
        <f>IF(H1031="",0,RANK($H1031,H1031:H1032,0))</f>
        <v>2</v>
      </c>
    </row>
    <row r="1032" spans="1:9" ht="17.399999999999999" thickBot="1" x14ac:dyDescent="0.4">
      <c r="A1032" s="218">
        <v>60</v>
      </c>
      <c r="B1032" s="218" t="s">
        <v>1986</v>
      </c>
      <c r="C1032" s="219" t="s">
        <v>436</v>
      </c>
      <c r="D1032" s="219">
        <v>907</v>
      </c>
      <c r="E1032" s="219" t="s">
        <v>1990</v>
      </c>
      <c r="F1032" s="55">
        <f>IFERROR(VLOOKUP(D1032,'Vta RdV'!$A$3:$B$2000,2,0),0)</f>
        <v>209.88</v>
      </c>
      <c r="G1032" s="55">
        <f>VLOOKUP(D1032,Objetivos!$G$5:$H$3000,2,0)</f>
        <v>3323.6888160000003</v>
      </c>
      <c r="H1032" s="56">
        <f t="shared" si="18"/>
        <v>6.3146705849733184E-2</v>
      </c>
      <c r="I1032" s="55">
        <f>IF(H1032="",0,RANK($H1032,H1031:H1032,0))</f>
        <v>1</v>
      </c>
    </row>
    <row r="1033" spans="1:9" ht="16.8" x14ac:dyDescent="0.35">
      <c r="A1033" s="220">
        <v>60</v>
      </c>
      <c r="B1033" s="220" t="s">
        <v>1986</v>
      </c>
      <c r="C1033" s="221" t="s">
        <v>436</v>
      </c>
      <c r="D1033" s="221">
        <v>915</v>
      </c>
      <c r="E1033" s="221" t="s">
        <v>1991</v>
      </c>
      <c r="F1033" s="230">
        <f>IFERROR(VLOOKUP(D1033,'Vta RdV'!$A$3:$B$2000,2,0),0)</f>
        <v>322.95999999999998</v>
      </c>
      <c r="G1033" s="230">
        <f>VLOOKUP(D1033,Objetivos!$G$5:$H$3000,2,0)</f>
        <v>3188.9358320000001</v>
      </c>
      <c r="H1033" s="233">
        <f t="shared" si="18"/>
        <v>0.10127516419715778</v>
      </c>
      <c r="I1033" s="230">
        <f>IF(H1033="",0,RANK($H1033,H1033:H1034,0))</f>
        <v>1</v>
      </c>
    </row>
    <row r="1034" spans="1:9" ht="17.399999999999999" thickBot="1" x14ac:dyDescent="0.4">
      <c r="A1034" s="222">
        <v>60</v>
      </c>
      <c r="B1034" s="222" t="s">
        <v>1986</v>
      </c>
      <c r="C1034" s="223" t="s">
        <v>436</v>
      </c>
      <c r="D1034" s="223">
        <v>11657</v>
      </c>
      <c r="E1034" s="223" t="s">
        <v>1992</v>
      </c>
      <c r="F1034" s="231">
        <f>IFERROR(VLOOKUP(D1034,'Vta RdV'!$A$3:$B$2000,2,0),0)</f>
        <v>0</v>
      </c>
      <c r="G1034" s="231">
        <f>VLOOKUP(D1034,Objetivos!$G$5:$H$3000,2,0)</f>
        <v>2691.0481920000002</v>
      </c>
      <c r="H1034" s="234">
        <f t="shared" si="18"/>
        <v>0</v>
      </c>
      <c r="I1034" s="231">
        <f>IF(H1034="",0,RANK($H1034,H1033:H1034,0))</f>
        <v>2</v>
      </c>
    </row>
    <row r="1035" spans="1:9" ht="16.8" x14ac:dyDescent="0.35">
      <c r="A1035" s="216">
        <v>60</v>
      </c>
      <c r="B1035" s="216" t="s">
        <v>1986</v>
      </c>
      <c r="C1035" s="217" t="s">
        <v>436</v>
      </c>
      <c r="D1035" s="217">
        <v>52718</v>
      </c>
      <c r="E1035" s="217" t="s">
        <v>1993</v>
      </c>
      <c r="F1035" s="66">
        <f>IFERROR(VLOOKUP(D1035,'Vta RdV'!$A$3:$B$2000,2,0),0)</f>
        <v>0</v>
      </c>
      <c r="G1035" s="66">
        <f>VLOOKUP(D1035,Objetivos!$G$5:$H$3000,2,0)</f>
        <v>2045.7507368421057</v>
      </c>
      <c r="H1035" s="67">
        <f t="shared" si="18"/>
        <v>0</v>
      </c>
      <c r="I1035" s="66">
        <f>IF(H1035="",0,RANK($H1035,H1035:H1036,0))</f>
        <v>2</v>
      </c>
    </row>
    <row r="1036" spans="1:9" ht="17.399999999999999" thickBot="1" x14ac:dyDescent="0.4">
      <c r="A1036" s="218">
        <v>60</v>
      </c>
      <c r="B1036" s="218" t="s">
        <v>1986</v>
      </c>
      <c r="C1036" s="219" t="s">
        <v>436</v>
      </c>
      <c r="D1036" s="219">
        <v>3698</v>
      </c>
      <c r="E1036" s="219" t="s">
        <v>1994</v>
      </c>
      <c r="F1036" s="55">
        <f>IFERROR(VLOOKUP(D1036,'Vta RdV'!$A$3:$B$2000,2,0),0)</f>
        <v>256.5</v>
      </c>
      <c r="G1036" s="55">
        <f>VLOOKUP(D1036,Objetivos!$G$5:$H$3000,2,0)</f>
        <v>1734.9433760000002</v>
      </c>
      <c r="H1036" s="56">
        <f t="shared" si="18"/>
        <v>0.14784344177927797</v>
      </c>
      <c r="I1036" s="55">
        <f>IF(H1036="",0,RANK($H1036,H1035:H1036,0))</f>
        <v>1</v>
      </c>
    </row>
    <row r="1037" spans="1:9" ht="16.8" x14ac:dyDescent="0.35">
      <c r="A1037" s="226">
        <v>60</v>
      </c>
      <c r="B1037" s="226" t="s">
        <v>1986</v>
      </c>
      <c r="C1037" s="227" t="s">
        <v>436</v>
      </c>
      <c r="D1037" s="227">
        <v>906</v>
      </c>
      <c r="E1037" s="227" t="s">
        <v>1995</v>
      </c>
      <c r="F1037" s="232">
        <f>IFERROR(VLOOKUP(D1037,'Vta RdV'!$A$3:$B$2000,2,0),0)</f>
        <v>0</v>
      </c>
      <c r="G1037" s="232">
        <f>VLOOKUP(D1037,Objetivos!$G$5:$H$3000,2,0)</f>
        <v>1733.9998231578948</v>
      </c>
      <c r="H1037" s="235">
        <f t="shared" si="18"/>
        <v>0</v>
      </c>
      <c r="I1037" s="232">
        <f>IF(H1037="",0,RANK($H1037,H1037:H1039,0))</f>
        <v>1</v>
      </c>
    </row>
    <row r="1038" spans="1:9" ht="16.8" x14ac:dyDescent="0.35">
      <c r="A1038" s="220">
        <v>60</v>
      </c>
      <c r="B1038" s="220" t="s">
        <v>1986</v>
      </c>
      <c r="C1038" s="221" t="s">
        <v>436</v>
      </c>
      <c r="D1038" s="221">
        <v>53018</v>
      </c>
      <c r="E1038" s="221" t="s">
        <v>1996</v>
      </c>
      <c r="F1038" s="230">
        <f>IFERROR(VLOOKUP(D1038,'Vta RdV'!$A$3:$B$2000,2,0),0)</f>
        <v>0</v>
      </c>
      <c r="G1038" s="230">
        <f>VLOOKUP(D1038,Objetivos!$G$5:$H$3000,2,0)</f>
        <v>1344.9931919999999</v>
      </c>
      <c r="H1038" s="233">
        <f t="shared" si="18"/>
        <v>0</v>
      </c>
      <c r="I1038" s="230">
        <f>IF(H1038="",0,RANK($H1038,H1037:H1039,0))</f>
        <v>1</v>
      </c>
    </row>
    <row r="1039" spans="1:9" ht="17.399999999999999" thickBot="1" x14ac:dyDescent="0.4">
      <c r="A1039" s="222">
        <v>60</v>
      </c>
      <c r="B1039" s="222" t="s">
        <v>1986</v>
      </c>
      <c r="C1039" s="223" t="s">
        <v>436</v>
      </c>
      <c r="D1039" s="223">
        <v>53949</v>
      </c>
      <c r="E1039" s="223" t="s">
        <v>1997</v>
      </c>
      <c r="F1039" s="231">
        <f>IFERROR(VLOOKUP(D1039,'Vta RdV'!$A$3:$B$2000,2,0),0)</f>
        <v>0</v>
      </c>
      <c r="G1039" s="231">
        <f>VLOOKUP(D1039,Objetivos!$G$5:$H$3000,2,0)</f>
        <v>813.65224799999999</v>
      </c>
      <c r="H1039" s="234">
        <f t="shared" si="18"/>
        <v>0</v>
      </c>
      <c r="I1039" s="231">
        <f>IF(H1039="",0,RANK($H1039,H1037:H1039,0))</f>
        <v>1</v>
      </c>
    </row>
    <row r="1040" spans="1:9" ht="16.8" x14ac:dyDescent="0.35">
      <c r="A1040" s="216">
        <v>60</v>
      </c>
      <c r="B1040" s="216" t="s">
        <v>1998</v>
      </c>
      <c r="C1040" s="217" t="s">
        <v>435</v>
      </c>
      <c r="D1040" s="217">
        <v>3644</v>
      </c>
      <c r="E1040" s="217" t="s">
        <v>1999</v>
      </c>
      <c r="F1040" s="66">
        <f>IFERROR(VLOOKUP(D1040,'Vta RdV'!$A$3:$B$2000,2,0),0)</f>
        <v>117</v>
      </c>
      <c r="G1040" s="66">
        <f>VLOOKUP(D1040,Objetivos!$G$5:$H$3000,2,0)</f>
        <v>5816.8624320000008</v>
      </c>
      <c r="H1040" s="67">
        <f t="shared" si="18"/>
        <v>2.0113936227261285E-2</v>
      </c>
      <c r="I1040" s="66">
        <f>IF(H1040="",0,RANK($H1040,H1040:H1041,0))</f>
        <v>2</v>
      </c>
    </row>
    <row r="1041" spans="1:9" ht="17.399999999999999" thickBot="1" x14ac:dyDescent="0.4">
      <c r="A1041" s="218">
        <v>60</v>
      </c>
      <c r="B1041" s="218" t="s">
        <v>1998</v>
      </c>
      <c r="C1041" s="219" t="s">
        <v>435</v>
      </c>
      <c r="D1041" s="219">
        <v>3650</v>
      </c>
      <c r="E1041" s="219" t="s">
        <v>2000</v>
      </c>
      <c r="F1041" s="55">
        <f>IFERROR(VLOOKUP(D1041,'Vta RdV'!$A$3:$B$2000,2,0),0)</f>
        <v>562.4</v>
      </c>
      <c r="G1041" s="55">
        <f>VLOOKUP(D1041,Objetivos!$G$5:$H$3000,2,0)</f>
        <v>3434.4517760000003</v>
      </c>
      <c r="H1041" s="56">
        <f t="shared" si="18"/>
        <v>0.16375248123443151</v>
      </c>
      <c r="I1041" s="55">
        <f>IF(H1041="",0,RANK($H1041,H1040:H1041,0))</f>
        <v>1</v>
      </c>
    </row>
    <row r="1042" spans="1:9" ht="16.8" x14ac:dyDescent="0.35">
      <c r="A1042" s="220">
        <v>60</v>
      </c>
      <c r="B1042" s="220" t="s">
        <v>1998</v>
      </c>
      <c r="C1042" s="221" t="s">
        <v>435</v>
      </c>
      <c r="D1042" s="221">
        <v>3670</v>
      </c>
      <c r="E1042" s="221" t="s">
        <v>2001</v>
      </c>
      <c r="F1042" s="230">
        <f>IFERROR(VLOOKUP(D1042,'Vta RdV'!$A$3:$B$2000,2,0),0)</f>
        <v>820.73</v>
      </c>
      <c r="G1042" s="230">
        <f>VLOOKUP(D1042,Objetivos!$G$5:$H$3000,2,0)</f>
        <v>3194.0959920000005</v>
      </c>
      <c r="H1042" s="233">
        <f t="shared" si="18"/>
        <v>0.2569522024559116</v>
      </c>
      <c r="I1042" s="230">
        <f>IF(H1042="",0,RANK($H1042,H1042:H1043,0))</f>
        <v>1</v>
      </c>
    </row>
    <row r="1043" spans="1:9" ht="17.399999999999999" thickBot="1" x14ac:dyDescent="0.4">
      <c r="A1043" s="222">
        <v>60</v>
      </c>
      <c r="B1043" s="222" t="s">
        <v>1998</v>
      </c>
      <c r="C1043" s="223" t="s">
        <v>435</v>
      </c>
      <c r="D1043" s="223">
        <v>3879</v>
      </c>
      <c r="E1043" s="223" t="s">
        <v>2002</v>
      </c>
      <c r="F1043" s="231">
        <f>IFERROR(VLOOKUP(D1043,'Vta RdV'!$A$3:$B$2000,2,0),0)</f>
        <v>0</v>
      </c>
      <c r="G1043" s="231">
        <f>VLOOKUP(D1043,Objetivos!$G$5:$H$3000,2,0)</f>
        <v>2569.4407840000003</v>
      </c>
      <c r="H1043" s="234">
        <f t="shared" si="18"/>
        <v>0</v>
      </c>
      <c r="I1043" s="231">
        <f>IF(H1043="",0,RANK($H1043,H1042:H1043,0))</f>
        <v>2</v>
      </c>
    </row>
    <row r="1044" spans="1:9" ht="16.8" x14ac:dyDescent="0.35">
      <c r="A1044" s="216">
        <v>60</v>
      </c>
      <c r="B1044" s="216" t="s">
        <v>1998</v>
      </c>
      <c r="C1044" s="217" t="s">
        <v>435</v>
      </c>
      <c r="D1044" s="217">
        <v>30003</v>
      </c>
      <c r="E1044" s="217" t="s">
        <v>2003</v>
      </c>
      <c r="F1044" s="66">
        <f>IFERROR(VLOOKUP(D1044,'Vta RdV'!$A$3:$B$2000,2,0),0)</f>
        <v>0</v>
      </c>
      <c r="G1044" s="66">
        <f>VLOOKUP(D1044,Objetivos!$G$5:$H$3000,2,0)</f>
        <v>2453.9297920000004</v>
      </c>
      <c r="H1044" s="67">
        <f t="shared" si="18"/>
        <v>0</v>
      </c>
      <c r="I1044" s="66">
        <f>IF(H1044="",0,RANK($H1044,H1044:H1045,0))</f>
        <v>2</v>
      </c>
    </row>
    <row r="1045" spans="1:9" ht="17.399999999999999" thickBot="1" x14ac:dyDescent="0.4">
      <c r="A1045" s="218">
        <v>60</v>
      </c>
      <c r="B1045" s="218" t="s">
        <v>1998</v>
      </c>
      <c r="C1045" s="219" t="s">
        <v>435</v>
      </c>
      <c r="D1045" s="219">
        <v>30381</v>
      </c>
      <c r="E1045" s="219" t="s">
        <v>2004</v>
      </c>
      <c r="F1045" s="55">
        <f>IFERROR(VLOOKUP(D1045,'Vta RdV'!$A$3:$B$2000,2,0),0)</f>
        <v>30.04</v>
      </c>
      <c r="G1045" s="55">
        <f>VLOOKUP(D1045,Objetivos!$G$5:$H$3000,2,0)</f>
        <v>2254.9615520000002</v>
      </c>
      <c r="H1045" s="56">
        <f t="shared" si="18"/>
        <v>1.3321734897589064E-2</v>
      </c>
      <c r="I1045" s="55">
        <f>IF(H1045="",0,RANK($H1045,H1044:H1045,0))</f>
        <v>1</v>
      </c>
    </row>
    <row r="1046" spans="1:9" ht="16.8" x14ac:dyDescent="0.35">
      <c r="A1046" s="220">
        <v>60</v>
      </c>
      <c r="B1046" s="220" t="s">
        <v>1998</v>
      </c>
      <c r="C1046" s="221" t="s">
        <v>435</v>
      </c>
      <c r="D1046" s="221">
        <v>52872</v>
      </c>
      <c r="E1046" s="221" t="s">
        <v>2005</v>
      </c>
      <c r="F1046" s="230">
        <f>IFERROR(VLOOKUP(D1046,'Vta RdV'!$A$3:$B$2000,2,0),0)</f>
        <v>101.64</v>
      </c>
      <c r="G1046" s="230">
        <f>VLOOKUP(D1046,Objetivos!$G$5:$H$3000,2,0)</f>
        <v>1843.6453600000002</v>
      </c>
      <c r="H1046" s="233">
        <f t="shared" si="18"/>
        <v>5.5129908498237422E-2</v>
      </c>
      <c r="I1046" s="230">
        <f>IF(H1046="",0,RANK($H1046,H1046:H1047,0))</f>
        <v>1</v>
      </c>
    </row>
    <row r="1047" spans="1:9" ht="17.399999999999999" thickBot="1" x14ac:dyDescent="0.4">
      <c r="A1047" s="222">
        <v>60</v>
      </c>
      <c r="B1047" s="222" t="s">
        <v>1998</v>
      </c>
      <c r="C1047" s="223" t="s">
        <v>435</v>
      </c>
      <c r="D1047" s="223">
        <v>53546</v>
      </c>
      <c r="E1047" s="223" t="s">
        <v>2006</v>
      </c>
      <c r="F1047" s="231">
        <f>IFERROR(VLOOKUP(D1047,'Vta RdV'!$A$3:$B$2000,2,0),0)</f>
        <v>46.44</v>
      </c>
      <c r="G1047" s="231">
        <f>VLOOKUP(D1047,Objetivos!$G$5:$H$3000,2,0)</f>
        <v>1385.4125200000001</v>
      </c>
      <c r="H1047" s="234">
        <f t="shared" si="18"/>
        <v>3.3520701833992375E-2</v>
      </c>
      <c r="I1047" s="231">
        <f>IF(H1047="",0,RANK($H1047,H1046:H1047,0))</f>
        <v>2</v>
      </c>
    </row>
    <row r="1048" spans="1:9" ht="16.8" x14ac:dyDescent="0.35">
      <c r="A1048" s="216">
        <v>60</v>
      </c>
      <c r="B1048" s="216" t="s">
        <v>1998</v>
      </c>
      <c r="C1048" s="217" t="s">
        <v>435</v>
      </c>
      <c r="D1048" s="217">
        <v>53887</v>
      </c>
      <c r="E1048" s="217" t="s">
        <v>2007</v>
      </c>
      <c r="F1048" s="66">
        <f>IFERROR(VLOOKUP(D1048,'Vta RdV'!$A$3:$B$2000,2,0),0)</f>
        <v>0</v>
      </c>
      <c r="G1048" s="66">
        <f>VLOOKUP(D1048,Objetivos!$G$5:$H$3000,2,0)</f>
        <v>1087.3133599999999</v>
      </c>
      <c r="H1048" s="67">
        <f t="shared" si="18"/>
        <v>0</v>
      </c>
      <c r="I1048" s="66">
        <f>IF(H1048="",0,RANK($H1048,H1048:H1049,0))</f>
        <v>2</v>
      </c>
    </row>
    <row r="1049" spans="1:9" ht="17.399999999999999" thickBot="1" x14ac:dyDescent="0.4">
      <c r="A1049" s="218">
        <v>60</v>
      </c>
      <c r="B1049" s="218" t="s">
        <v>1998</v>
      </c>
      <c r="C1049" s="219" t="s">
        <v>435</v>
      </c>
      <c r="D1049" s="219">
        <v>54009</v>
      </c>
      <c r="E1049" s="219" t="s">
        <v>2008</v>
      </c>
      <c r="F1049" s="55">
        <f>IFERROR(VLOOKUP(D1049,'Vta RdV'!$A$3:$B$2000,2,0),0)</f>
        <v>108</v>
      </c>
      <c r="G1049" s="55">
        <f>VLOOKUP(D1049,Objetivos!$G$5:$H$3000,2,0)</f>
        <v>841.10168000000021</v>
      </c>
      <c r="H1049" s="56">
        <f t="shared" si="18"/>
        <v>0.12840302494699568</v>
      </c>
      <c r="I1049" s="55">
        <f>IF(H1049="",0,RANK($H1049,H1048:H1049,0))</f>
        <v>1</v>
      </c>
    </row>
    <row r="1050" spans="1:9" ht="16.8" x14ac:dyDescent="0.35">
      <c r="A1050" s="220">
        <v>60</v>
      </c>
      <c r="B1050" s="220" t="s">
        <v>2009</v>
      </c>
      <c r="C1050" s="221" t="s">
        <v>432</v>
      </c>
      <c r="D1050" s="221">
        <v>10499</v>
      </c>
      <c r="E1050" s="221" t="s">
        <v>2010</v>
      </c>
      <c r="F1050" s="230">
        <f>IFERROR(VLOOKUP(D1050,'Vta RdV'!$A$3:$B$2000,2,0),0)</f>
        <v>0</v>
      </c>
      <c r="G1050" s="230">
        <f>VLOOKUP(D1050,Objetivos!$G$5:$H$3000,2,0)</f>
        <v>1853.5735359999999</v>
      </c>
      <c r="H1050" s="233">
        <f t="shared" si="18"/>
        <v>0</v>
      </c>
      <c r="I1050" s="230">
        <f>IF(H1050="",0,RANK($H1050,H1050:H1051,0))</f>
        <v>2</v>
      </c>
    </row>
    <row r="1051" spans="1:9" ht="17.399999999999999" thickBot="1" x14ac:dyDescent="0.4">
      <c r="A1051" s="222">
        <v>60</v>
      </c>
      <c r="B1051" s="222" t="s">
        <v>2009</v>
      </c>
      <c r="C1051" s="223" t="s">
        <v>432</v>
      </c>
      <c r="D1051" s="223">
        <v>10531</v>
      </c>
      <c r="E1051" s="223" t="s">
        <v>2011</v>
      </c>
      <c r="F1051" s="231">
        <f>IFERROR(VLOOKUP(D1051,'Vta RdV'!$A$3:$B$2000,2,0),0)</f>
        <v>43.6</v>
      </c>
      <c r="G1051" s="231">
        <f>VLOOKUP(D1051,Objetivos!$G$5:$H$3000,2,0)</f>
        <v>1514.9158319999999</v>
      </c>
      <c r="H1051" s="234">
        <f t="shared" si="18"/>
        <v>2.8780476828497496E-2</v>
      </c>
      <c r="I1051" s="231">
        <f>IF(H1051="",0,RANK($H1051,H1050:H1051,0))</f>
        <v>1</v>
      </c>
    </row>
    <row r="1052" spans="1:9" ht="16.8" x14ac:dyDescent="0.35">
      <c r="A1052" s="216">
        <v>60</v>
      </c>
      <c r="B1052" s="216" t="s">
        <v>2009</v>
      </c>
      <c r="C1052" s="217" t="s">
        <v>432</v>
      </c>
      <c r="D1052" s="217">
        <v>1924</v>
      </c>
      <c r="E1052" s="217" t="s">
        <v>2012</v>
      </c>
      <c r="F1052" s="66">
        <f>IFERROR(VLOOKUP(D1052,'Vta RdV'!$A$3:$B$2000,2,0),0)</f>
        <v>0</v>
      </c>
      <c r="G1052" s="66">
        <f>VLOOKUP(D1052,Objetivos!$G$5:$H$3000,2,0)</f>
        <v>1447.332224</v>
      </c>
      <c r="H1052" s="67">
        <f t="shared" si="18"/>
        <v>0</v>
      </c>
      <c r="I1052" s="66">
        <f>IF(H1052="",0,RANK($H1052,H1052:H1053,0))</f>
        <v>1</v>
      </c>
    </row>
    <row r="1053" spans="1:9" ht="17.399999999999999" thickBot="1" x14ac:dyDescent="0.4">
      <c r="A1053" s="218">
        <v>60</v>
      </c>
      <c r="B1053" s="218" t="s">
        <v>2009</v>
      </c>
      <c r="C1053" s="219" t="s">
        <v>432</v>
      </c>
      <c r="D1053" s="219">
        <v>9573</v>
      </c>
      <c r="E1053" s="219" t="s">
        <v>2013</v>
      </c>
      <c r="F1053" s="55">
        <f>IFERROR(VLOOKUP(D1053,'Vta RdV'!$A$3:$B$2000,2,0),0)</f>
        <v>0</v>
      </c>
      <c r="G1053" s="55">
        <f>VLOOKUP(D1053,Objetivos!$G$5:$H$3000,2,0)</f>
        <v>1369.2637280000001</v>
      </c>
      <c r="H1053" s="56">
        <f t="shared" si="18"/>
        <v>0</v>
      </c>
      <c r="I1053" s="55">
        <f>IF(H1053="",0,RANK($H1053,H1052:H1053,0))</f>
        <v>1</v>
      </c>
    </row>
    <row r="1054" spans="1:9" ht="16.8" x14ac:dyDescent="0.35">
      <c r="A1054" s="220">
        <v>60</v>
      </c>
      <c r="B1054" s="220" t="s">
        <v>2009</v>
      </c>
      <c r="C1054" s="221" t="s">
        <v>432</v>
      </c>
      <c r="D1054" s="221">
        <v>1936</v>
      </c>
      <c r="E1054" s="221" t="s">
        <v>2014</v>
      </c>
      <c r="F1054" s="230">
        <f>IFERROR(VLOOKUP(D1054,'Vta RdV'!$A$3:$B$2000,2,0),0)</f>
        <v>0</v>
      </c>
      <c r="G1054" s="230">
        <f>VLOOKUP(D1054,Objetivos!$G$5:$H$3000,2,0)</f>
        <v>1258.8412639999999</v>
      </c>
      <c r="H1054" s="233">
        <f t="shared" si="18"/>
        <v>0</v>
      </c>
      <c r="I1054" s="230">
        <f>IF(H1054="",0,RANK($H1054,H1054:H1055,0))</f>
        <v>1</v>
      </c>
    </row>
    <row r="1055" spans="1:9" ht="17.399999999999999" thickBot="1" x14ac:dyDescent="0.4">
      <c r="A1055" s="222">
        <v>60</v>
      </c>
      <c r="B1055" s="222" t="s">
        <v>2009</v>
      </c>
      <c r="C1055" s="223" t="s">
        <v>432</v>
      </c>
      <c r="D1055" s="223">
        <v>53383</v>
      </c>
      <c r="E1055" s="223" t="s">
        <v>2015</v>
      </c>
      <c r="F1055" s="231">
        <f>IFERROR(VLOOKUP(D1055,'Vta RdV'!$A$3:$B$2000,2,0),0)</f>
        <v>0</v>
      </c>
      <c r="G1055" s="231">
        <f>VLOOKUP(D1055,Objetivos!$G$5:$H$3000,2,0)</f>
        <v>1037.6842694736843</v>
      </c>
      <c r="H1055" s="234">
        <f t="shared" si="18"/>
        <v>0</v>
      </c>
      <c r="I1055" s="231">
        <f>IF(H1055="",0,RANK($H1055,H1054:H1055,0))</f>
        <v>1</v>
      </c>
    </row>
    <row r="1056" spans="1:9" ht="16.8" x14ac:dyDescent="0.35">
      <c r="A1056" s="224">
        <v>60</v>
      </c>
      <c r="B1056" s="224" t="s">
        <v>2009</v>
      </c>
      <c r="C1056" s="225" t="s">
        <v>432</v>
      </c>
      <c r="D1056" s="225">
        <v>53587</v>
      </c>
      <c r="E1056" s="225" t="s">
        <v>2016</v>
      </c>
      <c r="F1056" s="53">
        <f>IFERROR(VLOOKUP(D1056,'Vta RdV'!$A$3:$B$2000,2,0),0)</f>
        <v>0</v>
      </c>
      <c r="G1056" s="53">
        <f>VLOOKUP(D1056,Objetivos!$G$5:$H$3000,2,0)</f>
        <v>769.74768800000004</v>
      </c>
      <c r="H1056" s="61">
        <f t="shared" si="18"/>
        <v>0</v>
      </c>
      <c r="I1056" s="53">
        <f>IF(H1056="",0,RANK($H1056,H1056:H1058,0))</f>
        <v>1</v>
      </c>
    </row>
    <row r="1057" spans="1:9" ht="16.8" x14ac:dyDescent="0.35">
      <c r="A1057" s="216">
        <v>60</v>
      </c>
      <c r="B1057" s="216" t="s">
        <v>2009</v>
      </c>
      <c r="C1057" s="217" t="s">
        <v>432</v>
      </c>
      <c r="D1057" s="217">
        <v>53716</v>
      </c>
      <c r="E1057" s="217" t="s">
        <v>2017</v>
      </c>
      <c r="F1057" s="66">
        <f>IFERROR(VLOOKUP(D1057,'Vta RdV'!$A$3:$B$2000,2,0),0)</f>
        <v>0</v>
      </c>
      <c r="G1057" s="66">
        <f>VLOOKUP(D1057,Objetivos!$G$5:$H$3000,2,0)</f>
        <v>743.68930526315796</v>
      </c>
      <c r="H1057" s="67">
        <f t="shared" si="18"/>
        <v>0</v>
      </c>
      <c r="I1057" s="66">
        <f>IF(H1057="",0,RANK($H1057,H1056:H1058,0))</f>
        <v>1</v>
      </c>
    </row>
    <row r="1058" spans="1:9" ht="17.399999999999999" thickBot="1" x14ac:dyDescent="0.4">
      <c r="A1058" s="218">
        <v>60</v>
      </c>
      <c r="B1058" s="218" t="s">
        <v>2009</v>
      </c>
      <c r="C1058" s="219" t="s">
        <v>432</v>
      </c>
      <c r="D1058" s="219">
        <v>53902</v>
      </c>
      <c r="E1058" s="219" t="s">
        <v>2018</v>
      </c>
      <c r="F1058" s="55">
        <f>IFERROR(VLOOKUP(D1058,'Vta RdV'!$A$3:$B$2000,2,0),0)</f>
        <v>0</v>
      </c>
      <c r="G1058" s="55">
        <f>VLOOKUP(D1058,Objetivos!$G$5:$H$3000,2,0)</f>
        <v>647.94450400000005</v>
      </c>
      <c r="H1058" s="56">
        <f t="shared" si="18"/>
        <v>0</v>
      </c>
      <c r="I1058" s="55">
        <f>IF(H1058="",0,RANK($H1058,H1056:H1058,0))</f>
        <v>1</v>
      </c>
    </row>
    <row r="1059" spans="1:9" ht="16.8" x14ac:dyDescent="0.35">
      <c r="A1059" s="220">
        <v>60</v>
      </c>
      <c r="B1059" s="220" t="s">
        <v>2019</v>
      </c>
      <c r="C1059" s="221" t="s">
        <v>434</v>
      </c>
      <c r="D1059" s="221">
        <v>2576</v>
      </c>
      <c r="E1059" s="221" t="s">
        <v>2020</v>
      </c>
      <c r="F1059" s="230">
        <f>IFERROR(VLOOKUP(D1059,'Vta RdV'!$A$3:$B$2000,2,0),0)</f>
        <v>91.15</v>
      </c>
      <c r="G1059" s="230">
        <f>VLOOKUP(D1059,Objetivos!$G$5:$H$3000,2,0)</f>
        <v>11099.491832000002</v>
      </c>
      <c r="H1059" s="233">
        <f t="shared" si="18"/>
        <v>8.2120876684834507E-3</v>
      </c>
      <c r="I1059" s="230">
        <f>IF(H1059="",0,RANK($H1059,H1059:H1060,0))</f>
        <v>2</v>
      </c>
    </row>
    <row r="1060" spans="1:9" ht="17.399999999999999" thickBot="1" x14ac:dyDescent="0.4">
      <c r="A1060" s="222">
        <v>60</v>
      </c>
      <c r="B1060" s="222" t="s">
        <v>2019</v>
      </c>
      <c r="C1060" s="223" t="s">
        <v>434</v>
      </c>
      <c r="D1060" s="223">
        <v>2131</v>
      </c>
      <c r="E1060" s="223" t="s">
        <v>2021</v>
      </c>
      <c r="F1060" s="231">
        <f>IFERROR(VLOOKUP(D1060,'Vta RdV'!$A$3:$B$2000,2,0),0)</f>
        <v>471.63</v>
      </c>
      <c r="G1060" s="231">
        <f>VLOOKUP(D1060,Objetivos!$G$5:$H$3000,2,0)</f>
        <v>6409.7536479999999</v>
      </c>
      <c r="H1060" s="234">
        <f t="shared" si="18"/>
        <v>7.3580050950501061E-2</v>
      </c>
      <c r="I1060" s="231">
        <f>IF(H1060="",0,RANK($H1060,H1059:H1060,0))</f>
        <v>1</v>
      </c>
    </row>
    <row r="1061" spans="1:9" ht="16.8" x14ac:dyDescent="0.35">
      <c r="A1061" s="216">
        <v>60</v>
      </c>
      <c r="B1061" s="216" t="s">
        <v>2019</v>
      </c>
      <c r="C1061" s="217" t="s">
        <v>434</v>
      </c>
      <c r="D1061" s="217">
        <v>946</v>
      </c>
      <c r="E1061" s="217" t="s">
        <v>2022</v>
      </c>
      <c r="F1061" s="66">
        <f>IFERROR(VLOOKUP(D1061,'Vta RdV'!$A$3:$B$2000,2,0),0)</f>
        <v>34</v>
      </c>
      <c r="G1061" s="66">
        <f>VLOOKUP(D1061,Objetivos!$G$5:$H$3000,2,0)</f>
        <v>5382.8469599999999</v>
      </c>
      <c r="H1061" s="67">
        <f t="shared" si="18"/>
        <v>6.3163601441122898E-3</v>
      </c>
      <c r="I1061" s="66">
        <f>IF(H1061="",0,RANK($H1061,H1061:H1062,0))</f>
        <v>2</v>
      </c>
    </row>
    <row r="1062" spans="1:9" ht="17.399999999999999" thickBot="1" x14ac:dyDescent="0.4">
      <c r="A1062" s="218">
        <v>60</v>
      </c>
      <c r="B1062" s="218" t="s">
        <v>2019</v>
      </c>
      <c r="C1062" s="219" t="s">
        <v>434</v>
      </c>
      <c r="D1062" s="219">
        <v>2781</v>
      </c>
      <c r="E1062" s="219" t="s">
        <v>2023</v>
      </c>
      <c r="F1062" s="55">
        <f>IFERROR(VLOOKUP(D1062,'Vta RdV'!$A$3:$B$2000,2,0),0)</f>
        <v>423.11</v>
      </c>
      <c r="G1062" s="55">
        <f>VLOOKUP(D1062,Objetivos!$G$5:$H$3000,2,0)</f>
        <v>3891.715064</v>
      </c>
      <c r="H1062" s="56">
        <f t="shared" si="18"/>
        <v>0.10872070360801728</v>
      </c>
      <c r="I1062" s="55">
        <f>IF(H1062="",0,RANK($H1062,H1061:H1062,0))</f>
        <v>1</v>
      </c>
    </row>
    <row r="1063" spans="1:9" ht="16.8" x14ac:dyDescent="0.35">
      <c r="A1063" s="220">
        <v>60</v>
      </c>
      <c r="B1063" s="220" t="s">
        <v>2019</v>
      </c>
      <c r="C1063" s="221" t="s">
        <v>434</v>
      </c>
      <c r="D1063" s="221">
        <v>2614</v>
      </c>
      <c r="E1063" s="221" t="s">
        <v>2024</v>
      </c>
      <c r="F1063" s="230">
        <f>IFERROR(VLOOKUP(D1063,'Vta RdV'!$A$3:$B$2000,2,0),0)</f>
        <v>305.77999999999997</v>
      </c>
      <c r="G1063" s="230">
        <f>VLOOKUP(D1063,Objetivos!$G$5:$H$3000,2,0)</f>
        <v>3111.3495680000001</v>
      </c>
      <c r="H1063" s="233">
        <f t="shared" si="18"/>
        <v>9.8278895802941788E-2</v>
      </c>
      <c r="I1063" s="230">
        <f>IF(H1063="",0,RANK($H1063,H1063:H1064,0))</f>
        <v>1</v>
      </c>
    </row>
    <row r="1064" spans="1:9" ht="17.399999999999999" thickBot="1" x14ac:dyDescent="0.4">
      <c r="A1064" s="222">
        <v>60</v>
      </c>
      <c r="B1064" s="222" t="s">
        <v>2019</v>
      </c>
      <c r="C1064" s="223" t="s">
        <v>434</v>
      </c>
      <c r="D1064" s="223">
        <v>2678</v>
      </c>
      <c r="E1064" s="223" t="s">
        <v>2025</v>
      </c>
      <c r="F1064" s="231">
        <f>IFERROR(VLOOKUP(D1064,'Vta RdV'!$A$3:$B$2000,2,0),0)</f>
        <v>0</v>
      </c>
      <c r="G1064" s="231">
        <f>VLOOKUP(D1064,Objetivos!$G$5:$H$3000,2,0)</f>
        <v>2578.9384400000004</v>
      </c>
      <c r="H1064" s="234">
        <f t="shared" si="18"/>
        <v>0</v>
      </c>
      <c r="I1064" s="231">
        <f>IF(H1064="",0,RANK($H1064,H1063:H1064,0))</f>
        <v>2</v>
      </c>
    </row>
    <row r="1065" spans="1:9" ht="16.8" x14ac:dyDescent="0.35">
      <c r="A1065" s="216">
        <v>60</v>
      </c>
      <c r="B1065" s="216" t="s">
        <v>2019</v>
      </c>
      <c r="C1065" s="217" t="s">
        <v>434</v>
      </c>
      <c r="D1065" s="217">
        <v>20164</v>
      </c>
      <c r="E1065" s="217" t="s">
        <v>2026</v>
      </c>
      <c r="F1065" s="66">
        <f>IFERROR(VLOOKUP(D1065,'Vta RdV'!$A$3:$B$2000,2,0),0)</f>
        <v>0</v>
      </c>
      <c r="G1065" s="66">
        <f>VLOOKUP(D1065,Objetivos!$G$5:$H$3000,2,0)</f>
        <v>2264.1624160000001</v>
      </c>
      <c r="H1065" s="67">
        <f t="shared" si="18"/>
        <v>0</v>
      </c>
      <c r="I1065" s="66">
        <f>IF(H1065="",0,RANK($H1065,H1065:H1066,0))</f>
        <v>2</v>
      </c>
    </row>
    <row r="1066" spans="1:9" ht="17.399999999999999" thickBot="1" x14ac:dyDescent="0.4">
      <c r="A1066" s="218">
        <v>60</v>
      </c>
      <c r="B1066" s="218" t="s">
        <v>2019</v>
      </c>
      <c r="C1066" s="219" t="s">
        <v>434</v>
      </c>
      <c r="D1066" s="219">
        <v>58241</v>
      </c>
      <c r="E1066" s="219" t="s">
        <v>2027</v>
      </c>
      <c r="F1066" s="55">
        <f>IFERROR(VLOOKUP(D1066,'Vta RdV'!$A$3:$B$2000,2,0),0)</f>
        <v>68.8</v>
      </c>
      <c r="G1066" s="55">
        <f>VLOOKUP(D1066,Objetivos!$G$5:$H$3000,2,0)</f>
        <v>2198.6938399999999</v>
      </c>
      <c r="H1066" s="56">
        <f t="shared" si="18"/>
        <v>3.1291305205093947E-2</v>
      </c>
      <c r="I1066" s="55">
        <f>IF(H1066="",0,RANK($H1066,H1065:H1066,0))</f>
        <v>1</v>
      </c>
    </row>
    <row r="1067" spans="1:9" ht="16.8" x14ac:dyDescent="0.35">
      <c r="A1067" s="220">
        <v>60</v>
      </c>
      <c r="B1067" s="220" t="s">
        <v>2019</v>
      </c>
      <c r="C1067" s="221" t="s">
        <v>434</v>
      </c>
      <c r="D1067" s="221">
        <v>2345</v>
      </c>
      <c r="E1067" s="221" t="s">
        <v>2028</v>
      </c>
      <c r="F1067" s="230">
        <f>IFERROR(VLOOKUP(D1067,'Vta RdV'!$A$3:$B$2000,2,0),0)</f>
        <v>0</v>
      </c>
      <c r="G1067" s="230">
        <f>VLOOKUP(D1067,Objetivos!$G$5:$H$3000,2,0)</f>
        <v>2163.0460639999997</v>
      </c>
      <c r="H1067" s="233">
        <f t="shared" si="18"/>
        <v>0</v>
      </c>
      <c r="I1067" s="230">
        <f>IF(H1067="",0,RANK($H1067,H1067:H1068,0))</f>
        <v>1</v>
      </c>
    </row>
    <row r="1068" spans="1:9" ht="17.399999999999999" thickBot="1" x14ac:dyDescent="0.4">
      <c r="A1068" s="222">
        <v>60</v>
      </c>
      <c r="B1068" s="222" t="s">
        <v>2019</v>
      </c>
      <c r="C1068" s="223" t="s">
        <v>434</v>
      </c>
      <c r="D1068" s="223">
        <v>11331</v>
      </c>
      <c r="E1068" s="223" t="s">
        <v>2029</v>
      </c>
      <c r="F1068" s="231">
        <f>IFERROR(VLOOKUP(D1068,'Vta RdV'!$A$3:$B$2000,2,0),0)</f>
        <v>0</v>
      </c>
      <c r="G1068" s="231">
        <f>VLOOKUP(D1068,Objetivos!$G$5:$H$3000,2,0)</f>
        <v>1959.7693520000003</v>
      </c>
      <c r="H1068" s="234">
        <f t="shared" si="18"/>
        <v>0</v>
      </c>
      <c r="I1068" s="231">
        <f>IF(H1068="",0,RANK($H1068,H1067:H1068,0))</f>
        <v>1</v>
      </c>
    </row>
    <row r="1069" spans="1:9" ht="16.8" x14ac:dyDescent="0.35">
      <c r="A1069" s="216">
        <v>60</v>
      </c>
      <c r="B1069" s="216" t="s">
        <v>2019</v>
      </c>
      <c r="C1069" s="217" t="s">
        <v>434</v>
      </c>
      <c r="D1069" s="217">
        <v>53319</v>
      </c>
      <c r="E1069" s="217" t="s">
        <v>2030</v>
      </c>
      <c r="F1069" s="66">
        <f>IFERROR(VLOOKUP(D1069,'Vta RdV'!$A$3:$B$2000,2,0),0)</f>
        <v>43.2</v>
      </c>
      <c r="G1069" s="66">
        <f>VLOOKUP(D1069,Objetivos!$G$5:$H$3000,2,0)</f>
        <v>1716.6172159999999</v>
      </c>
      <c r="H1069" s="67">
        <f t="shared" si="18"/>
        <v>2.516577347433524E-2</v>
      </c>
      <c r="I1069" s="66">
        <f>IF(H1069="",0,RANK($H1069,H1069:H1070,0))</f>
        <v>1</v>
      </c>
    </row>
    <row r="1070" spans="1:9" ht="17.399999999999999" thickBot="1" x14ac:dyDescent="0.4">
      <c r="A1070" s="218">
        <v>60</v>
      </c>
      <c r="B1070" s="218" t="s">
        <v>2019</v>
      </c>
      <c r="C1070" s="219" t="s">
        <v>434</v>
      </c>
      <c r="D1070" s="219">
        <v>53484</v>
      </c>
      <c r="E1070" s="219" t="s">
        <v>2031</v>
      </c>
      <c r="F1070" s="55">
        <f>IFERROR(VLOOKUP(D1070,'Vta RdV'!$A$3:$B$2000,2,0),0)</f>
        <v>0</v>
      </c>
      <c r="G1070" s="55">
        <f>VLOOKUP(D1070,Objetivos!$G$5:$H$3000,2,0)</f>
        <v>1450.8013200000003</v>
      </c>
      <c r="H1070" s="56">
        <f t="shared" si="18"/>
        <v>0</v>
      </c>
      <c r="I1070" s="55">
        <f>IF(H1070="",0,RANK($H1070,H1069:H1070,0))</f>
        <v>2</v>
      </c>
    </row>
    <row r="1071" spans="1:9" ht="16.8" x14ac:dyDescent="0.35">
      <c r="A1071" s="220">
        <v>60</v>
      </c>
      <c r="B1071" s="220" t="s">
        <v>2032</v>
      </c>
      <c r="C1071" s="221" t="s">
        <v>433</v>
      </c>
      <c r="D1071" s="221">
        <v>10295</v>
      </c>
      <c r="E1071" s="221" t="s">
        <v>2033</v>
      </c>
      <c r="F1071" s="230">
        <f>IFERROR(VLOOKUP(D1071,'Vta RdV'!$A$3:$B$2000,2,0),0)</f>
        <v>0</v>
      </c>
      <c r="G1071" s="230">
        <f>VLOOKUP(D1071,Objetivos!$G$5:$H$3000,2,0)</f>
        <v>1569.353656</v>
      </c>
      <c r="H1071" s="233">
        <f t="shared" si="18"/>
        <v>0</v>
      </c>
      <c r="I1071" s="230">
        <f>IF(H1071="",0,RANK($H1071,H1071:H1072,0))</f>
        <v>2</v>
      </c>
    </row>
    <row r="1072" spans="1:9" ht="17.399999999999999" thickBot="1" x14ac:dyDescent="0.4">
      <c r="A1072" s="222">
        <v>60</v>
      </c>
      <c r="B1072" s="222" t="s">
        <v>2032</v>
      </c>
      <c r="C1072" s="223" t="s">
        <v>433</v>
      </c>
      <c r="D1072" s="223">
        <v>53023</v>
      </c>
      <c r="E1072" s="223" t="s">
        <v>2034</v>
      </c>
      <c r="F1072" s="231">
        <f>IFERROR(VLOOKUP(D1072,'Vta RdV'!$A$3:$B$2000,2,0),0)</f>
        <v>1482</v>
      </c>
      <c r="G1072" s="231">
        <f>VLOOKUP(D1072,Objetivos!$G$5:$H$3000,2,0)</f>
        <v>1396.8855840000001</v>
      </c>
      <c r="H1072" s="234">
        <f t="shared" si="18"/>
        <v>1.0609315587295802</v>
      </c>
      <c r="I1072" s="231">
        <f>IF(H1072="",0,RANK($H1072,H1071:H1072,0))</f>
        <v>1</v>
      </c>
    </row>
    <row r="1073" spans="1:9" ht="16.8" x14ac:dyDescent="0.35">
      <c r="A1073" s="216">
        <v>60</v>
      </c>
      <c r="B1073" s="216" t="s">
        <v>2032</v>
      </c>
      <c r="C1073" s="217" t="s">
        <v>433</v>
      </c>
      <c r="D1073" s="217">
        <v>58309</v>
      </c>
      <c r="E1073" s="217" t="s">
        <v>2035</v>
      </c>
      <c r="F1073" s="66">
        <f>IFERROR(VLOOKUP(D1073,'Vta RdV'!$A$3:$B$2000,2,0),0)</f>
        <v>406.38</v>
      </c>
      <c r="G1073" s="66">
        <f>VLOOKUP(D1073,Objetivos!$G$5:$H$3000,2,0)</f>
        <v>1306.095816</v>
      </c>
      <c r="H1073" s="67">
        <f t="shared" si="18"/>
        <v>0.31114103193788961</v>
      </c>
      <c r="I1073" s="66">
        <f>IF(H1073="",0,RANK($H1073,H1073:H1074,0))</f>
        <v>1</v>
      </c>
    </row>
    <row r="1074" spans="1:9" ht="17.399999999999999" thickBot="1" x14ac:dyDescent="0.4">
      <c r="A1074" s="218">
        <v>60</v>
      </c>
      <c r="B1074" s="218" t="s">
        <v>2032</v>
      </c>
      <c r="C1074" s="219" t="s">
        <v>433</v>
      </c>
      <c r="D1074" s="219">
        <v>10107</v>
      </c>
      <c r="E1074" s="219" t="s">
        <v>2036</v>
      </c>
      <c r="F1074" s="55">
        <f>IFERROR(VLOOKUP(D1074,'Vta RdV'!$A$3:$B$2000,2,0),0)</f>
        <v>0</v>
      </c>
      <c r="G1074" s="55">
        <f>VLOOKUP(D1074,Objetivos!$G$5:$H$3000,2,0)</f>
        <v>1145.7267621052631</v>
      </c>
      <c r="H1074" s="56">
        <f t="shared" si="18"/>
        <v>0</v>
      </c>
      <c r="I1074" s="55">
        <f>IF(H1074="",0,RANK($H1074,H1073:H1074,0))</f>
        <v>2</v>
      </c>
    </row>
    <row r="1075" spans="1:9" ht="16.8" x14ac:dyDescent="0.35">
      <c r="A1075" s="220">
        <v>60</v>
      </c>
      <c r="B1075" s="220" t="s">
        <v>2032</v>
      </c>
      <c r="C1075" s="221" t="s">
        <v>433</v>
      </c>
      <c r="D1075" s="221">
        <v>53801</v>
      </c>
      <c r="E1075" s="221" t="s">
        <v>2037</v>
      </c>
      <c r="F1075" s="230">
        <f>IFERROR(VLOOKUP(D1075,'Vta RdV'!$A$3:$B$2000,2,0),0)</f>
        <v>0</v>
      </c>
      <c r="G1075" s="230">
        <f>VLOOKUP(D1075,Objetivos!$G$5:$H$3000,2,0)</f>
        <v>768.91406400000005</v>
      </c>
      <c r="H1075" s="233">
        <f t="shared" si="18"/>
        <v>0</v>
      </c>
      <c r="I1075" s="230">
        <f>IF(H1075="",0,RANK($H1075,H1075:H1076,0))</f>
        <v>1</v>
      </c>
    </row>
    <row r="1076" spans="1:9" ht="17.399999999999999" thickBot="1" x14ac:dyDescent="0.4">
      <c r="A1076" s="222">
        <v>60</v>
      </c>
      <c r="B1076" s="222" t="s">
        <v>2032</v>
      </c>
      <c r="C1076" s="223" t="s">
        <v>433</v>
      </c>
      <c r="D1076" s="223">
        <v>53549</v>
      </c>
      <c r="E1076" s="223" t="s">
        <v>2038</v>
      </c>
      <c r="F1076" s="231">
        <f>IFERROR(VLOOKUP(D1076,'Vta RdV'!$A$3:$B$2000,2,0),0)</f>
        <v>0</v>
      </c>
      <c r="G1076" s="231">
        <f>VLOOKUP(D1076,Objetivos!$G$5:$H$3000,2,0)</f>
        <v>761.41272000000004</v>
      </c>
      <c r="H1076" s="234">
        <f t="shared" si="18"/>
        <v>0</v>
      </c>
      <c r="I1076" s="231">
        <f>IF(H1076="",0,RANK($H1076,H1075:H1076,0))</f>
        <v>1</v>
      </c>
    </row>
    <row r="1077" spans="1:9" ht="16.8" x14ac:dyDescent="0.35">
      <c r="A1077" s="216">
        <v>60</v>
      </c>
      <c r="B1077" s="216" t="s">
        <v>2032</v>
      </c>
      <c r="C1077" s="217" t="s">
        <v>433</v>
      </c>
      <c r="D1077" s="217">
        <v>53543</v>
      </c>
      <c r="E1077" s="217" t="s">
        <v>2039</v>
      </c>
      <c r="F1077" s="66">
        <f>IFERROR(VLOOKUP(D1077,'Vta RdV'!$A$3:$B$2000,2,0),0)</f>
        <v>0</v>
      </c>
      <c r="G1077" s="66">
        <f>VLOOKUP(D1077,Objetivos!$G$5:$H$3000,2,0)</f>
        <v>733.87753599999996</v>
      </c>
      <c r="H1077" s="67">
        <f t="shared" si="18"/>
        <v>0</v>
      </c>
      <c r="I1077" s="66">
        <f>IF(H1077="",0,RANK($H1077,H1077:H1078,0))</f>
        <v>1</v>
      </c>
    </row>
    <row r="1078" spans="1:9" ht="17.399999999999999" thickBot="1" x14ac:dyDescent="0.4">
      <c r="A1078" s="218">
        <v>60</v>
      </c>
      <c r="B1078" s="218" t="s">
        <v>2032</v>
      </c>
      <c r="C1078" s="219" t="s">
        <v>433</v>
      </c>
      <c r="D1078" s="219">
        <v>53414</v>
      </c>
      <c r="E1078" s="219" t="s">
        <v>2040</v>
      </c>
      <c r="F1078" s="55">
        <f>IFERROR(VLOOKUP(D1078,'Vta RdV'!$A$3:$B$2000,2,0),0)</f>
        <v>0</v>
      </c>
      <c r="G1078" s="55">
        <f>VLOOKUP(D1078,Objetivos!$G$5:$H$3000,2,0)</f>
        <v>593.07741333333331</v>
      </c>
      <c r="H1078" s="56">
        <f t="shared" si="18"/>
        <v>0</v>
      </c>
      <c r="I1078" s="55">
        <f>IF(H1078="",0,RANK($H1078,H1077:H1078,0))</f>
        <v>1</v>
      </c>
    </row>
    <row r="1079" spans="1:9" ht="16.8" x14ac:dyDescent="0.35">
      <c r="A1079" s="220">
        <v>60</v>
      </c>
      <c r="B1079" s="220" t="s">
        <v>2041</v>
      </c>
      <c r="C1079" s="221" t="s">
        <v>437</v>
      </c>
      <c r="D1079" s="221">
        <v>878</v>
      </c>
      <c r="E1079" s="221" t="s">
        <v>2042</v>
      </c>
      <c r="F1079" s="230">
        <f>IFERROR(VLOOKUP(D1079,'Vta RdV'!$A$3:$B$2000,2,0),0)</f>
        <v>3930.23</v>
      </c>
      <c r="G1079" s="230">
        <f>VLOOKUP(D1079,Objetivos!$G$5:$H$3000,2,0)</f>
        <v>10685.355992000001</v>
      </c>
      <c r="H1079" s="233">
        <f t="shared" si="18"/>
        <v>0.36781460561000651</v>
      </c>
      <c r="I1079" s="230">
        <f>IF(H1079="",0,RANK($H1079,H1079:H1080,0))</f>
        <v>1</v>
      </c>
    </row>
    <row r="1080" spans="1:9" ht="17.399999999999999" thickBot="1" x14ac:dyDescent="0.4">
      <c r="A1080" s="222">
        <v>60</v>
      </c>
      <c r="B1080" s="222" t="s">
        <v>2041</v>
      </c>
      <c r="C1080" s="223" t="s">
        <v>437</v>
      </c>
      <c r="D1080" s="223">
        <v>3350</v>
      </c>
      <c r="E1080" s="223" t="s">
        <v>2043</v>
      </c>
      <c r="F1080" s="231">
        <f>IFERROR(VLOOKUP(D1080,'Vta RdV'!$A$3:$B$2000,2,0),0)</f>
        <v>924.19</v>
      </c>
      <c r="G1080" s="231">
        <f>VLOOKUP(D1080,Objetivos!$G$5:$H$3000,2,0)</f>
        <v>5102.8367760000001</v>
      </c>
      <c r="H1080" s="234">
        <f t="shared" si="18"/>
        <v>0.18111298490806363</v>
      </c>
      <c r="I1080" s="231">
        <f>IF(H1080="",0,RANK($H1080,H1079:H1080,0))</f>
        <v>2</v>
      </c>
    </row>
    <row r="1081" spans="1:9" ht="16.8" x14ac:dyDescent="0.35">
      <c r="A1081" s="216">
        <v>60</v>
      </c>
      <c r="B1081" s="216" t="s">
        <v>2041</v>
      </c>
      <c r="C1081" s="217" t="s">
        <v>437</v>
      </c>
      <c r="D1081" s="217">
        <v>942</v>
      </c>
      <c r="E1081" s="217" t="s">
        <v>2044</v>
      </c>
      <c r="F1081" s="66">
        <f>IFERROR(VLOOKUP(D1081,'Vta RdV'!$A$3:$B$2000,2,0),0)</f>
        <v>62.4</v>
      </c>
      <c r="G1081" s="66">
        <f>VLOOKUP(D1081,Objetivos!$G$5:$H$3000,2,0)</f>
        <v>3213.8924959999999</v>
      </c>
      <c r="H1081" s="67">
        <f t="shared" si="18"/>
        <v>1.9415708545840547E-2</v>
      </c>
      <c r="I1081" s="66">
        <f>IF(H1081="",0,RANK($H1081,H1081:H1082,0))</f>
        <v>2</v>
      </c>
    </row>
    <row r="1082" spans="1:9" ht="17.399999999999999" thickBot="1" x14ac:dyDescent="0.4">
      <c r="A1082" s="218">
        <v>60</v>
      </c>
      <c r="B1082" s="218" t="s">
        <v>2041</v>
      </c>
      <c r="C1082" s="219" t="s">
        <v>437</v>
      </c>
      <c r="D1082" s="219">
        <v>6868</v>
      </c>
      <c r="E1082" s="219" t="s">
        <v>2045</v>
      </c>
      <c r="F1082" s="55">
        <f>IFERROR(VLOOKUP(D1082,'Vta RdV'!$A$3:$B$2000,2,0),0)</f>
        <v>477.82</v>
      </c>
      <c r="G1082" s="55">
        <f>VLOOKUP(D1082,Objetivos!$G$5:$H$3000,2,0)</f>
        <v>2988.0564800000002</v>
      </c>
      <c r="H1082" s="56">
        <f t="shared" si="18"/>
        <v>0.15990996261221943</v>
      </c>
      <c r="I1082" s="55">
        <f>IF(H1082="",0,RANK($H1082,H1081:H1082,0))</f>
        <v>1</v>
      </c>
    </row>
    <row r="1083" spans="1:9" ht="16.8" x14ac:dyDescent="0.35">
      <c r="A1083" s="220">
        <v>60</v>
      </c>
      <c r="B1083" s="220" t="s">
        <v>2041</v>
      </c>
      <c r="C1083" s="221" t="s">
        <v>437</v>
      </c>
      <c r="D1083" s="221">
        <v>53547</v>
      </c>
      <c r="E1083" s="221" t="s">
        <v>2046</v>
      </c>
      <c r="F1083" s="230">
        <f>IFERROR(VLOOKUP(D1083,'Vta RdV'!$A$3:$B$2000,2,0),0)</f>
        <v>0</v>
      </c>
      <c r="G1083" s="230">
        <f>VLOOKUP(D1083,Objetivos!$G$5:$H$3000,2,0)</f>
        <v>2985.1687760000004</v>
      </c>
      <c r="H1083" s="233">
        <f t="shared" si="18"/>
        <v>0</v>
      </c>
      <c r="I1083" s="230">
        <f>IF(H1083="",0,RANK($H1083,H1083:H1084,0))</f>
        <v>2</v>
      </c>
    </row>
    <row r="1084" spans="1:9" ht="17.399999999999999" thickBot="1" x14ac:dyDescent="0.4">
      <c r="A1084" s="222">
        <v>60</v>
      </c>
      <c r="B1084" s="222" t="s">
        <v>2041</v>
      </c>
      <c r="C1084" s="223" t="s">
        <v>437</v>
      </c>
      <c r="D1084" s="223">
        <v>53548</v>
      </c>
      <c r="E1084" s="223" t="s">
        <v>2047</v>
      </c>
      <c r="F1084" s="231">
        <f>IFERROR(VLOOKUP(D1084,'Vta RdV'!$A$3:$B$2000,2,0),0)</f>
        <v>83.3</v>
      </c>
      <c r="G1084" s="231">
        <f>VLOOKUP(D1084,Objetivos!$G$5:$H$3000,2,0)</f>
        <v>2926.2824560000004</v>
      </c>
      <c r="H1084" s="234">
        <f t="shared" si="18"/>
        <v>2.8466151594219169E-2</v>
      </c>
      <c r="I1084" s="231">
        <f>IF(H1084="",0,RANK($H1084,H1083:H1084,0))</f>
        <v>1</v>
      </c>
    </row>
    <row r="1085" spans="1:9" ht="16.8" x14ac:dyDescent="0.35">
      <c r="A1085" s="216">
        <v>60</v>
      </c>
      <c r="B1085" s="216" t="s">
        <v>2041</v>
      </c>
      <c r="C1085" s="217" t="s">
        <v>437</v>
      </c>
      <c r="D1085" s="217">
        <v>6801</v>
      </c>
      <c r="E1085" s="217" t="s">
        <v>2048</v>
      </c>
      <c r="F1085" s="66">
        <f>IFERROR(VLOOKUP(D1085,'Vta RdV'!$A$3:$B$2000,2,0),0)</f>
        <v>0</v>
      </c>
      <c r="G1085" s="66">
        <f>VLOOKUP(D1085,Objetivos!$G$5:$H$3000,2,0)</f>
        <v>2902.0302000000006</v>
      </c>
      <c r="H1085" s="67">
        <f t="shared" si="18"/>
        <v>0</v>
      </c>
      <c r="I1085" s="66">
        <f>IF(H1085="",0,RANK($H1085,H1085:H1086,0))</f>
        <v>2</v>
      </c>
    </row>
    <row r="1086" spans="1:9" ht="17.399999999999999" thickBot="1" x14ac:dyDescent="0.4">
      <c r="A1086" s="218">
        <v>60</v>
      </c>
      <c r="B1086" s="218" t="s">
        <v>2041</v>
      </c>
      <c r="C1086" s="219" t="s">
        <v>437</v>
      </c>
      <c r="D1086" s="219">
        <v>19137</v>
      </c>
      <c r="E1086" s="219" t="s">
        <v>2049</v>
      </c>
      <c r="F1086" s="55">
        <f>IFERROR(VLOOKUP(D1086,'Vta RdV'!$A$3:$B$2000,2,0),0)</f>
        <v>174.12</v>
      </c>
      <c r="G1086" s="55">
        <f>VLOOKUP(D1086,Objetivos!$G$5:$H$3000,2,0)</f>
        <v>2443.7513599999997</v>
      </c>
      <c r="H1086" s="56">
        <f t="shared" si="18"/>
        <v>7.1251111242348328E-2</v>
      </c>
      <c r="I1086" s="55">
        <f>IF(H1086="",0,RANK($H1086,H1085:H1086,0))</f>
        <v>1</v>
      </c>
    </row>
    <row r="1087" spans="1:9" ht="16.8" x14ac:dyDescent="0.35">
      <c r="A1087" s="220">
        <v>60</v>
      </c>
      <c r="B1087" s="220" t="s">
        <v>2041</v>
      </c>
      <c r="C1087" s="221" t="s">
        <v>437</v>
      </c>
      <c r="D1087" s="221">
        <v>4296</v>
      </c>
      <c r="E1087" s="221" t="s">
        <v>2050</v>
      </c>
      <c r="F1087" s="230">
        <f>IFERROR(VLOOKUP(D1087,'Vta RdV'!$A$3:$B$2000,2,0),0)</f>
        <v>0</v>
      </c>
      <c r="G1087" s="230">
        <f>VLOOKUP(D1087,Objetivos!$G$5:$H$3000,2,0)</f>
        <v>2159.0262880000005</v>
      </c>
      <c r="H1087" s="233">
        <f t="shared" si="18"/>
        <v>0</v>
      </c>
      <c r="I1087" s="230">
        <f>IF(H1087="",0,RANK($H1087,H1087:H1088,0))</f>
        <v>2</v>
      </c>
    </row>
    <row r="1088" spans="1:9" ht="17.399999999999999" thickBot="1" x14ac:dyDescent="0.4">
      <c r="A1088" s="222">
        <v>60</v>
      </c>
      <c r="B1088" s="222" t="s">
        <v>2041</v>
      </c>
      <c r="C1088" s="223" t="s">
        <v>437</v>
      </c>
      <c r="D1088" s="223">
        <v>52335</v>
      </c>
      <c r="E1088" s="223" t="s">
        <v>2051</v>
      </c>
      <c r="F1088" s="231">
        <f>IFERROR(VLOOKUP(D1088,'Vta RdV'!$A$3:$B$2000,2,0),0)</f>
        <v>30.05</v>
      </c>
      <c r="G1088" s="231">
        <f>VLOOKUP(D1088,Objetivos!$G$5:$H$3000,2,0)</f>
        <v>2083.3401840000001</v>
      </c>
      <c r="H1088" s="234">
        <f t="shared" si="18"/>
        <v>1.4423952569428286E-2</v>
      </c>
      <c r="I1088" s="231">
        <f>IF(H1088="",0,RANK($H1088,H1087:H1088,0))</f>
        <v>1</v>
      </c>
    </row>
    <row r="1089" spans="1:9" ht="16.8" x14ac:dyDescent="0.35">
      <c r="A1089" s="224">
        <v>60</v>
      </c>
      <c r="B1089" s="224" t="s">
        <v>2041</v>
      </c>
      <c r="C1089" s="225" t="s">
        <v>437</v>
      </c>
      <c r="D1089" s="225">
        <v>53193</v>
      </c>
      <c r="E1089" s="225" t="s">
        <v>2052</v>
      </c>
      <c r="F1089" s="53">
        <f>IFERROR(VLOOKUP(D1089,'Vta RdV'!$A$3:$B$2000,2,0),0)</f>
        <v>205.28000000000003</v>
      </c>
      <c r="G1089" s="53">
        <f>VLOOKUP(D1089,Objetivos!$G$5:$H$3000,2,0)</f>
        <v>1938.84816</v>
      </c>
      <c r="H1089" s="61">
        <f t="shared" si="18"/>
        <v>0.10587729572386939</v>
      </c>
      <c r="I1089" s="53">
        <f>IF(H1089="",0,RANK($H1089,H1089:H1091,0))</f>
        <v>1</v>
      </c>
    </row>
    <row r="1090" spans="1:9" ht="16.8" x14ac:dyDescent="0.35">
      <c r="A1090" s="216">
        <v>60</v>
      </c>
      <c r="B1090" s="216" t="s">
        <v>2041</v>
      </c>
      <c r="C1090" s="217" t="s">
        <v>437</v>
      </c>
      <c r="D1090" s="217">
        <v>53412</v>
      </c>
      <c r="E1090" s="217" t="s">
        <v>2053</v>
      </c>
      <c r="F1090" s="66">
        <f>IFERROR(VLOOKUP(D1090,'Vta RdV'!$A$3:$B$2000,2,0),0)</f>
        <v>0</v>
      </c>
      <c r="G1090" s="66">
        <f>VLOOKUP(D1090,Objetivos!$G$5:$H$3000,2,0)</f>
        <v>1196.91472</v>
      </c>
      <c r="H1090" s="67">
        <f t="shared" si="18"/>
        <v>0</v>
      </c>
      <c r="I1090" s="66">
        <f>IF(H1090="",0,RANK($H1090,H1089:H1091,0))</f>
        <v>3</v>
      </c>
    </row>
    <row r="1091" spans="1:9" ht="17.399999999999999" thickBot="1" x14ac:dyDescent="0.4">
      <c r="A1091" s="218">
        <v>60</v>
      </c>
      <c r="B1091" s="218" t="s">
        <v>2041</v>
      </c>
      <c r="C1091" s="219" t="s">
        <v>437</v>
      </c>
      <c r="D1091" s="219">
        <v>54057</v>
      </c>
      <c r="E1091" s="219" t="s">
        <v>2054</v>
      </c>
      <c r="F1091" s="55">
        <f>IFERROR(VLOOKUP(D1091,'Vta RdV'!$A$3:$B$2000,2,0),0)</f>
        <v>27.75</v>
      </c>
      <c r="G1091" s="55">
        <f>VLOOKUP(D1091,Objetivos!$G$5:$H$3000,2,0)</f>
        <v>824.23415199999999</v>
      </c>
      <c r="H1091" s="56">
        <f t="shared" si="18"/>
        <v>3.3667617305913333E-2</v>
      </c>
      <c r="I1091" s="55">
        <f>IF(H1091="",0,RANK($H1091,H1089:H1091,0))</f>
        <v>2</v>
      </c>
    </row>
    <row r="1092" spans="1:9" ht="16.8" x14ac:dyDescent="0.35">
      <c r="A1092" s="220">
        <v>60</v>
      </c>
      <c r="B1092" s="220" t="s">
        <v>2055</v>
      </c>
      <c r="C1092" s="221" t="s">
        <v>439</v>
      </c>
      <c r="D1092" s="221">
        <v>5305</v>
      </c>
      <c r="E1092" s="221" t="s">
        <v>2056</v>
      </c>
      <c r="F1092" s="230">
        <f>IFERROR(VLOOKUP(D1092,'Vta RdV'!$A$3:$B$2000,2,0),0)</f>
        <v>0</v>
      </c>
      <c r="G1092" s="230">
        <f>VLOOKUP(D1092,Objetivos!$G$5:$H$3000,2,0)</f>
        <v>4829.0461920000007</v>
      </c>
      <c r="H1092" s="233">
        <f t="shared" si="18"/>
        <v>0</v>
      </c>
      <c r="I1092" s="230">
        <f>IF(H1092="",0,RANK($H1092,H1092:H1093,0))</f>
        <v>1</v>
      </c>
    </row>
    <row r="1093" spans="1:9" ht="17.399999999999999" thickBot="1" x14ac:dyDescent="0.4">
      <c r="A1093" s="222">
        <v>60</v>
      </c>
      <c r="B1093" s="222" t="s">
        <v>2055</v>
      </c>
      <c r="C1093" s="223" t="s">
        <v>439</v>
      </c>
      <c r="D1093" s="223">
        <v>442</v>
      </c>
      <c r="E1093" s="223" t="s">
        <v>2057</v>
      </c>
      <c r="F1093" s="231">
        <f>IFERROR(VLOOKUP(D1093,'Vta RdV'!$A$3:$B$2000,2,0),0)</f>
        <v>0</v>
      </c>
      <c r="G1093" s="231">
        <f>VLOOKUP(D1093,Objetivos!$G$5:$H$3000,2,0)</f>
        <v>3774.1247760000001</v>
      </c>
      <c r="H1093" s="234">
        <f t="shared" si="18"/>
        <v>0</v>
      </c>
      <c r="I1093" s="231">
        <f>IF(H1093="",0,RANK($H1093,H1092:H1093,0))</f>
        <v>1</v>
      </c>
    </row>
    <row r="1094" spans="1:9" ht="16.8" x14ac:dyDescent="0.35">
      <c r="A1094" s="216">
        <v>60</v>
      </c>
      <c r="B1094" s="216" t="s">
        <v>2055</v>
      </c>
      <c r="C1094" s="217" t="s">
        <v>439</v>
      </c>
      <c r="D1094" s="217">
        <v>388</v>
      </c>
      <c r="E1094" s="217" t="s">
        <v>2058</v>
      </c>
      <c r="F1094" s="66">
        <f>IFERROR(VLOOKUP(D1094,'Vta RdV'!$A$3:$B$2000,2,0),0)</f>
        <v>0</v>
      </c>
      <c r="G1094" s="66">
        <f>VLOOKUP(D1094,Objetivos!$G$5:$H$3000,2,0)</f>
        <v>3089.50936</v>
      </c>
      <c r="H1094" s="67">
        <f t="shared" ref="H1094:H1157" si="19">+F1094/G1094</f>
        <v>0</v>
      </c>
      <c r="I1094" s="66">
        <f>IF(H1094="",0,RANK($H1094,H1094:H1095,0))</f>
        <v>2</v>
      </c>
    </row>
    <row r="1095" spans="1:9" ht="17.399999999999999" thickBot="1" x14ac:dyDescent="0.4">
      <c r="A1095" s="218">
        <v>60</v>
      </c>
      <c r="B1095" s="218" t="s">
        <v>2055</v>
      </c>
      <c r="C1095" s="219" t="s">
        <v>439</v>
      </c>
      <c r="D1095" s="219">
        <v>58120</v>
      </c>
      <c r="E1095" s="219" t="s">
        <v>2059</v>
      </c>
      <c r="F1095" s="55">
        <f>IFERROR(VLOOKUP(D1095,'Vta RdV'!$A$3:$B$2000,2,0),0)</f>
        <v>80.91</v>
      </c>
      <c r="G1095" s="55">
        <f>VLOOKUP(D1095,Objetivos!$G$5:$H$3000,2,0)</f>
        <v>2914.9439280000001</v>
      </c>
      <c r="H1095" s="56">
        <f t="shared" si="19"/>
        <v>2.7756966171048759E-2</v>
      </c>
      <c r="I1095" s="55">
        <f>IF(H1095="",0,RANK($H1095,H1094:H1095,0))</f>
        <v>1</v>
      </c>
    </row>
    <row r="1096" spans="1:9" ht="16.8" x14ac:dyDescent="0.35">
      <c r="A1096" s="220">
        <v>60</v>
      </c>
      <c r="B1096" s="220" t="s">
        <v>2055</v>
      </c>
      <c r="C1096" s="221" t="s">
        <v>439</v>
      </c>
      <c r="D1096" s="221">
        <v>10764</v>
      </c>
      <c r="E1096" s="221" t="s">
        <v>2060</v>
      </c>
      <c r="F1096" s="230">
        <f>IFERROR(VLOOKUP(D1096,'Vta RdV'!$A$3:$B$2000,2,0),0)</f>
        <v>0</v>
      </c>
      <c r="G1096" s="230">
        <f>VLOOKUP(D1096,Objetivos!$G$5:$H$3000,2,0)</f>
        <v>2795.6374640000004</v>
      </c>
      <c r="H1096" s="233">
        <f t="shared" si="19"/>
        <v>0</v>
      </c>
      <c r="I1096" s="230">
        <f>IF(H1096="",0,RANK($H1096,H1096:H1097,0))</f>
        <v>1</v>
      </c>
    </row>
    <row r="1097" spans="1:9" ht="17.399999999999999" thickBot="1" x14ac:dyDescent="0.4">
      <c r="A1097" s="222">
        <v>60</v>
      </c>
      <c r="B1097" s="222" t="s">
        <v>2055</v>
      </c>
      <c r="C1097" s="223" t="s">
        <v>439</v>
      </c>
      <c r="D1097" s="223">
        <v>9341</v>
      </c>
      <c r="E1097" s="223" t="s">
        <v>2061</v>
      </c>
      <c r="F1097" s="231">
        <f>IFERROR(VLOOKUP(D1097,'Vta RdV'!$A$3:$B$2000,2,0),0)</f>
        <v>0</v>
      </c>
      <c r="G1097" s="231">
        <f>VLOOKUP(D1097,Objetivos!$G$5:$H$3000,2,0)</f>
        <v>2668.1913199999999</v>
      </c>
      <c r="H1097" s="234">
        <f t="shared" si="19"/>
        <v>0</v>
      </c>
      <c r="I1097" s="231">
        <f>IF(H1097="",0,RANK($H1097,H1096:H1097,0))</f>
        <v>1</v>
      </c>
    </row>
    <row r="1098" spans="1:9" ht="16.8" x14ac:dyDescent="0.35">
      <c r="A1098" s="216">
        <v>60</v>
      </c>
      <c r="B1098" s="216" t="s">
        <v>2055</v>
      </c>
      <c r="C1098" s="217" t="s">
        <v>439</v>
      </c>
      <c r="D1098" s="217">
        <v>10012</v>
      </c>
      <c r="E1098" s="217" t="s">
        <v>2062</v>
      </c>
      <c r="F1098" s="66">
        <f>IFERROR(VLOOKUP(D1098,'Vta RdV'!$A$3:$B$2000,2,0),0)</f>
        <v>217.3</v>
      </c>
      <c r="G1098" s="66">
        <f>VLOOKUP(D1098,Objetivos!$G$5:$H$3000,2,0)</f>
        <v>2603.1887760000004</v>
      </c>
      <c r="H1098" s="67">
        <f t="shared" si="19"/>
        <v>8.3474545527926769E-2</v>
      </c>
      <c r="I1098" s="66">
        <f>IF(H1098="",0,RANK($H1098,H1098:H1099,0))</f>
        <v>1</v>
      </c>
    </row>
    <row r="1099" spans="1:9" ht="17.399999999999999" thickBot="1" x14ac:dyDescent="0.4">
      <c r="A1099" s="218">
        <v>60</v>
      </c>
      <c r="B1099" s="218" t="s">
        <v>2055</v>
      </c>
      <c r="C1099" s="219" t="s">
        <v>439</v>
      </c>
      <c r="D1099" s="219">
        <v>10009</v>
      </c>
      <c r="E1099" s="219" t="s">
        <v>2063</v>
      </c>
      <c r="F1099" s="55">
        <f>IFERROR(VLOOKUP(D1099,'Vta RdV'!$A$3:$B$2000,2,0),0)</f>
        <v>0</v>
      </c>
      <c r="G1099" s="55">
        <f>VLOOKUP(D1099,Objetivos!$G$5:$H$3000,2,0)</f>
        <v>2217.2459760000002</v>
      </c>
      <c r="H1099" s="56">
        <f t="shared" si="19"/>
        <v>0</v>
      </c>
      <c r="I1099" s="55">
        <f>IF(H1099="",0,RANK($H1099,H1098:H1099,0))</f>
        <v>2</v>
      </c>
    </row>
    <row r="1100" spans="1:9" ht="16.8" x14ac:dyDescent="0.35">
      <c r="A1100" s="220">
        <v>60</v>
      </c>
      <c r="B1100" s="220" t="s">
        <v>2055</v>
      </c>
      <c r="C1100" s="221" t="s">
        <v>439</v>
      </c>
      <c r="D1100" s="221">
        <v>10046</v>
      </c>
      <c r="E1100" s="221" t="s">
        <v>2064</v>
      </c>
      <c r="F1100" s="230">
        <f>IFERROR(VLOOKUP(D1100,'Vta RdV'!$A$3:$B$2000,2,0),0)</f>
        <v>0</v>
      </c>
      <c r="G1100" s="230">
        <f>VLOOKUP(D1100,Objetivos!$G$5:$H$3000,2,0)</f>
        <v>1858.4095280000001</v>
      </c>
      <c r="H1100" s="233">
        <f t="shared" si="19"/>
        <v>0</v>
      </c>
      <c r="I1100" s="230">
        <f>IF(H1100="",0,RANK($H1100,H1100:H1101,0))</f>
        <v>1</v>
      </c>
    </row>
    <row r="1101" spans="1:9" ht="17.399999999999999" thickBot="1" x14ac:dyDescent="0.4">
      <c r="A1101" s="222">
        <v>60</v>
      </c>
      <c r="B1101" s="222" t="s">
        <v>2055</v>
      </c>
      <c r="C1101" s="223" t="s">
        <v>439</v>
      </c>
      <c r="D1101" s="223">
        <v>5373</v>
      </c>
      <c r="E1101" s="223" t="s">
        <v>2065</v>
      </c>
      <c r="F1101" s="231">
        <f>IFERROR(VLOOKUP(D1101,'Vta RdV'!$A$3:$B$2000,2,0),0)</f>
        <v>0</v>
      </c>
      <c r="G1101" s="231">
        <f>VLOOKUP(D1101,Objetivos!$G$5:$H$3000,2,0)</f>
        <v>1762.0931280000002</v>
      </c>
      <c r="H1101" s="234">
        <f t="shared" si="19"/>
        <v>0</v>
      </c>
      <c r="I1101" s="231">
        <f>IF(H1101="",0,RANK($H1101,H1100:H1101,0))</f>
        <v>1</v>
      </c>
    </row>
    <row r="1102" spans="1:9" ht="16.8" x14ac:dyDescent="0.35">
      <c r="A1102" s="216">
        <v>60</v>
      </c>
      <c r="B1102" s="216" t="s">
        <v>2066</v>
      </c>
      <c r="C1102" s="217" t="s">
        <v>789</v>
      </c>
      <c r="D1102" s="217">
        <v>4658</v>
      </c>
      <c r="E1102" s="217" t="s">
        <v>2067</v>
      </c>
      <c r="F1102" s="66">
        <f>IFERROR(VLOOKUP(D1102,'Vta RdV'!$A$3:$B$2000,2,0),0)</f>
        <v>0</v>
      </c>
      <c r="G1102" s="66">
        <f>VLOOKUP(D1102,Objetivos!$G$5:$H$3000,2,0)</f>
        <v>2583.3597600000003</v>
      </c>
      <c r="H1102" s="67">
        <f t="shared" si="19"/>
        <v>0</v>
      </c>
      <c r="I1102" s="66">
        <f>IF(H1102="",0,RANK($H1102,H1102:H1103,0))</f>
        <v>2</v>
      </c>
    </row>
    <row r="1103" spans="1:9" ht="17.399999999999999" thickBot="1" x14ac:dyDescent="0.4">
      <c r="A1103" s="218">
        <v>60</v>
      </c>
      <c r="B1103" s="218" t="s">
        <v>2066</v>
      </c>
      <c r="C1103" s="219" t="s">
        <v>789</v>
      </c>
      <c r="D1103" s="219">
        <v>27326</v>
      </c>
      <c r="E1103" s="219" t="s">
        <v>2068</v>
      </c>
      <c r="F1103" s="55">
        <f>IFERROR(VLOOKUP(D1103,'Vta RdV'!$A$3:$B$2000,2,0),0)</f>
        <v>53.5</v>
      </c>
      <c r="G1103" s="55">
        <f>VLOOKUP(D1103,Objetivos!$G$5:$H$3000,2,0)</f>
        <v>1920.5119760000002</v>
      </c>
      <c r="H1103" s="56">
        <f t="shared" si="19"/>
        <v>2.7857155106852608E-2</v>
      </c>
      <c r="I1103" s="55">
        <f>IF(H1103="",0,RANK($H1103,H1102:H1103,0))</f>
        <v>1</v>
      </c>
    </row>
    <row r="1104" spans="1:9" ht="16.8" x14ac:dyDescent="0.35">
      <c r="A1104" s="226">
        <v>60</v>
      </c>
      <c r="B1104" s="226" t="s">
        <v>2066</v>
      </c>
      <c r="C1104" s="227" t="s">
        <v>789</v>
      </c>
      <c r="D1104" s="227">
        <v>42401</v>
      </c>
      <c r="E1104" s="227" t="s">
        <v>2069</v>
      </c>
      <c r="F1104" s="232">
        <f>IFERROR(VLOOKUP(D1104,'Vta RdV'!$A$3:$B$2000,2,0),0)</f>
        <v>43.87</v>
      </c>
      <c r="G1104" s="232">
        <f>VLOOKUP(D1104,Objetivos!$G$5:$H$3000,2,0)</f>
        <v>1446.0099760000003</v>
      </c>
      <c r="H1104" s="235">
        <f t="shared" si="19"/>
        <v>3.0338656529434613E-2</v>
      </c>
      <c r="I1104" s="232">
        <f>IF(H1104="",0,RANK($H1104,H1104:H1106,0))</f>
        <v>2</v>
      </c>
    </row>
    <row r="1105" spans="1:9" ht="16.8" x14ac:dyDescent="0.35">
      <c r="A1105" s="220">
        <v>60</v>
      </c>
      <c r="B1105" s="220" t="s">
        <v>2066</v>
      </c>
      <c r="C1105" s="221" t="s">
        <v>789</v>
      </c>
      <c r="D1105" s="221">
        <v>27322</v>
      </c>
      <c r="E1105" s="221" t="s">
        <v>2070</v>
      </c>
      <c r="F1105" s="230">
        <f>IFERROR(VLOOKUP(D1105,'Vta RdV'!$A$3:$B$2000,2,0),0)</f>
        <v>191.4</v>
      </c>
      <c r="G1105" s="230">
        <f>VLOOKUP(D1105,Objetivos!$G$5:$H$3000,2,0)</f>
        <v>1384.1876400000001</v>
      </c>
      <c r="H1105" s="233">
        <f t="shared" si="19"/>
        <v>0.13827605049269187</v>
      </c>
      <c r="I1105" s="230">
        <f>IF(H1105="",0,RANK($H1105,H1104:H1106,0))</f>
        <v>1</v>
      </c>
    </row>
    <row r="1106" spans="1:9" ht="17.399999999999999" thickBot="1" x14ac:dyDescent="0.4">
      <c r="A1106" s="222">
        <v>60</v>
      </c>
      <c r="B1106" s="222" t="s">
        <v>2066</v>
      </c>
      <c r="C1106" s="223" t="s">
        <v>789</v>
      </c>
      <c r="D1106" s="223">
        <v>53763</v>
      </c>
      <c r="E1106" s="223" t="s">
        <v>2071</v>
      </c>
      <c r="F1106" s="231">
        <f>IFERROR(VLOOKUP(D1106,'Vta RdV'!$A$3:$B$2000,2,0),0)</f>
        <v>0</v>
      </c>
      <c r="G1106" s="231">
        <f>VLOOKUP(D1106,Objetivos!$G$5:$H$3000,2,0)</f>
        <v>899.13339999999994</v>
      </c>
      <c r="H1106" s="234">
        <f t="shared" si="19"/>
        <v>0</v>
      </c>
      <c r="I1106" s="231">
        <f>IF(H1106="",0,RANK($H1106,H1104:H1106,0))</f>
        <v>3</v>
      </c>
    </row>
    <row r="1107" spans="1:9" ht="16.8" x14ac:dyDescent="0.35">
      <c r="A1107" s="216">
        <v>60</v>
      </c>
      <c r="B1107" s="216" t="s">
        <v>2072</v>
      </c>
      <c r="C1107" s="217" t="s">
        <v>812</v>
      </c>
      <c r="D1107" s="217">
        <v>42218</v>
      </c>
      <c r="E1107" s="217" t="s">
        <v>2073</v>
      </c>
      <c r="F1107" s="66">
        <f>IFERROR(VLOOKUP(D1107,'Vta RdV'!$A$3:$B$2000,2,0),0)</f>
        <v>0</v>
      </c>
      <c r="G1107" s="66">
        <f>VLOOKUP(D1107,Objetivos!$G$5:$H$3000,2,0)</f>
        <v>2337.1331760000003</v>
      </c>
      <c r="H1107" s="67">
        <f t="shared" si="19"/>
        <v>0</v>
      </c>
      <c r="I1107" s="66">
        <f>IF(H1107="",0,RANK($H1107,H1107:H1108,0))</f>
        <v>1</v>
      </c>
    </row>
    <row r="1108" spans="1:9" ht="17.399999999999999" thickBot="1" x14ac:dyDescent="0.4">
      <c r="A1108" s="218">
        <v>60</v>
      </c>
      <c r="B1108" s="218" t="s">
        <v>2072</v>
      </c>
      <c r="C1108" s="219" t="s">
        <v>812</v>
      </c>
      <c r="D1108" s="219">
        <v>943</v>
      </c>
      <c r="E1108" s="219" t="s">
        <v>2074</v>
      </c>
      <c r="F1108" s="55">
        <f>IFERROR(VLOOKUP(D1108,'Vta RdV'!$A$3:$B$2000,2,0),0)</f>
        <v>0</v>
      </c>
      <c r="G1108" s="55">
        <f>VLOOKUP(D1108,Objetivos!$G$5:$H$3000,2,0)</f>
        <v>2047.2102720000003</v>
      </c>
      <c r="H1108" s="56">
        <f t="shared" si="19"/>
        <v>0</v>
      </c>
      <c r="I1108" s="55">
        <f>IF(H1108="",0,RANK($H1108,H1107:H1108,0))</f>
        <v>1</v>
      </c>
    </row>
    <row r="1109" spans="1:9" ht="16.8" x14ac:dyDescent="0.35">
      <c r="A1109" s="220">
        <v>60</v>
      </c>
      <c r="B1109" s="220" t="s">
        <v>2072</v>
      </c>
      <c r="C1109" s="221" t="s">
        <v>812</v>
      </c>
      <c r="D1109" s="221">
        <v>7703</v>
      </c>
      <c r="E1109" s="221" t="s">
        <v>2075</v>
      </c>
      <c r="F1109" s="230">
        <f>IFERROR(VLOOKUP(D1109,'Vta RdV'!$A$3:$B$2000,2,0),0)</f>
        <v>0</v>
      </c>
      <c r="G1109" s="230">
        <f>VLOOKUP(D1109,Objetivos!$G$5:$H$3000,2,0)</f>
        <v>1976.6468400000003</v>
      </c>
      <c r="H1109" s="233">
        <f t="shared" si="19"/>
        <v>0</v>
      </c>
      <c r="I1109" s="230">
        <f>IF(H1109="",0,RANK($H1109,H1109:H1110,0))</f>
        <v>1</v>
      </c>
    </row>
    <row r="1110" spans="1:9" ht="17.399999999999999" thickBot="1" x14ac:dyDescent="0.4">
      <c r="A1110" s="222">
        <v>60</v>
      </c>
      <c r="B1110" s="222" t="s">
        <v>2072</v>
      </c>
      <c r="C1110" s="223" t="s">
        <v>812</v>
      </c>
      <c r="D1110" s="223">
        <v>52459</v>
      </c>
      <c r="E1110" s="223" t="s">
        <v>2076</v>
      </c>
      <c r="F1110" s="231">
        <f>IFERROR(VLOOKUP(D1110,'Vta RdV'!$A$3:$B$2000,2,0),0)</f>
        <v>0</v>
      </c>
      <c r="G1110" s="231">
        <f>VLOOKUP(D1110,Objetivos!$G$5:$H$3000,2,0)</f>
        <v>1970.8166000000001</v>
      </c>
      <c r="H1110" s="234">
        <f t="shared" si="19"/>
        <v>0</v>
      </c>
      <c r="I1110" s="231">
        <f>IF(H1110="",0,RANK($H1110,H1109:H1110,0))</f>
        <v>1</v>
      </c>
    </row>
    <row r="1111" spans="1:9" ht="16.8" x14ac:dyDescent="0.35">
      <c r="A1111" s="216">
        <v>60</v>
      </c>
      <c r="B1111" s="216" t="s">
        <v>2072</v>
      </c>
      <c r="C1111" s="217" t="s">
        <v>812</v>
      </c>
      <c r="D1111" s="217">
        <v>42220</v>
      </c>
      <c r="E1111" s="217" t="s">
        <v>2077</v>
      </c>
      <c r="F1111" s="66">
        <f>IFERROR(VLOOKUP(D1111,'Vta RdV'!$A$3:$B$2000,2,0),0)</f>
        <v>143.76</v>
      </c>
      <c r="G1111" s="66">
        <f>VLOOKUP(D1111,Objetivos!$G$5:$H$3000,2,0)</f>
        <v>1820.9022640000003</v>
      </c>
      <c r="H1111" s="67">
        <f t="shared" si="19"/>
        <v>7.8949871633527707E-2</v>
      </c>
      <c r="I1111" s="66">
        <f>IF(H1111="",0,RANK($H1111,H1111:H1112,0))</f>
        <v>1</v>
      </c>
    </row>
    <row r="1112" spans="1:9" ht="17.399999999999999" thickBot="1" x14ac:dyDescent="0.4">
      <c r="A1112" s="218">
        <v>60</v>
      </c>
      <c r="B1112" s="218" t="s">
        <v>2072</v>
      </c>
      <c r="C1112" s="219" t="s">
        <v>812</v>
      </c>
      <c r="D1112" s="219">
        <v>30370</v>
      </c>
      <c r="E1112" s="219" t="s">
        <v>2078</v>
      </c>
      <c r="F1112" s="55">
        <f>IFERROR(VLOOKUP(D1112,'Vta RdV'!$A$3:$B$2000,2,0),0)</f>
        <v>0</v>
      </c>
      <c r="G1112" s="55">
        <f>VLOOKUP(D1112,Objetivos!$G$5:$H$3000,2,0)</f>
        <v>1760.2171920000001</v>
      </c>
      <c r="H1112" s="56">
        <f t="shared" si="19"/>
        <v>0</v>
      </c>
      <c r="I1112" s="55">
        <f>IF(H1112="",0,RANK($H1112,H1111:H1112,0))</f>
        <v>2</v>
      </c>
    </row>
    <row r="1113" spans="1:9" ht="16.8" x14ac:dyDescent="0.35">
      <c r="A1113" s="220">
        <v>60</v>
      </c>
      <c r="B1113" s="220" t="s">
        <v>2072</v>
      </c>
      <c r="C1113" s="221" t="s">
        <v>812</v>
      </c>
      <c r="D1113" s="221">
        <v>9299</v>
      </c>
      <c r="E1113" s="221" t="s">
        <v>2079</v>
      </c>
      <c r="F1113" s="230">
        <f>IFERROR(VLOOKUP(D1113,'Vta RdV'!$A$3:$B$2000,2,0),0)</f>
        <v>0</v>
      </c>
      <c r="G1113" s="230">
        <f>VLOOKUP(D1113,Objetivos!$G$5:$H$3000,2,0)</f>
        <v>1727.0320168421051</v>
      </c>
      <c r="H1113" s="233">
        <f t="shared" si="19"/>
        <v>0</v>
      </c>
      <c r="I1113" s="230">
        <f>IF(H1113="",0,RANK($H1113,H1113:H1114,0))</f>
        <v>1</v>
      </c>
    </row>
    <row r="1114" spans="1:9" ht="17.399999999999999" thickBot="1" x14ac:dyDescent="0.4">
      <c r="A1114" s="222">
        <v>60</v>
      </c>
      <c r="B1114" s="222" t="s">
        <v>2072</v>
      </c>
      <c r="C1114" s="223" t="s">
        <v>812</v>
      </c>
      <c r="D1114" s="223">
        <v>53582</v>
      </c>
      <c r="E1114" s="223" t="s">
        <v>2080</v>
      </c>
      <c r="F1114" s="231">
        <f>IFERROR(VLOOKUP(D1114,'Vta RdV'!$A$3:$B$2000,2,0),0)</f>
        <v>0</v>
      </c>
      <c r="G1114" s="231">
        <f>VLOOKUP(D1114,Objetivos!$G$5:$H$3000,2,0)</f>
        <v>1438.3693840000003</v>
      </c>
      <c r="H1114" s="234">
        <f t="shared" si="19"/>
        <v>0</v>
      </c>
      <c r="I1114" s="231">
        <f>IF(H1114="",0,RANK($H1114,H1113:H1114,0))</f>
        <v>1</v>
      </c>
    </row>
    <row r="1115" spans="1:9" ht="16.8" x14ac:dyDescent="0.35">
      <c r="A1115" s="216">
        <v>60</v>
      </c>
      <c r="B1115" s="216" t="s">
        <v>2072</v>
      </c>
      <c r="C1115" s="217" t="s">
        <v>812</v>
      </c>
      <c r="D1115" s="217">
        <v>52190</v>
      </c>
      <c r="E1115" s="217" t="s">
        <v>2081</v>
      </c>
      <c r="F1115" s="66">
        <f>IFERROR(VLOOKUP(D1115,'Vta RdV'!$A$3:$B$2000,2,0),0)</f>
        <v>0</v>
      </c>
      <c r="G1115" s="66">
        <f>VLOOKUP(D1115,Objetivos!$G$5:$H$3000,2,0)</f>
        <v>1328.525656</v>
      </c>
      <c r="H1115" s="67">
        <f t="shared" si="19"/>
        <v>0</v>
      </c>
      <c r="I1115" s="66">
        <f>IF(H1115="",0,RANK($H1115,H1115:H1116,0))</f>
        <v>1</v>
      </c>
    </row>
    <row r="1116" spans="1:9" ht="17.399999999999999" thickBot="1" x14ac:dyDescent="0.4">
      <c r="A1116" s="218">
        <v>60</v>
      </c>
      <c r="B1116" s="218" t="s">
        <v>2072</v>
      </c>
      <c r="C1116" s="219" t="s">
        <v>812</v>
      </c>
      <c r="D1116" s="219">
        <v>53196</v>
      </c>
      <c r="E1116" s="219" t="s">
        <v>2082</v>
      </c>
      <c r="F1116" s="55">
        <f>IFERROR(VLOOKUP(D1116,'Vta RdV'!$A$3:$B$2000,2,0),0)</f>
        <v>0</v>
      </c>
      <c r="G1116" s="55">
        <f>VLOOKUP(D1116,Objetivos!$G$5:$H$3000,2,0)</f>
        <v>1216.7810079999999</v>
      </c>
      <c r="H1116" s="56">
        <f t="shared" si="19"/>
        <v>0</v>
      </c>
      <c r="I1116" s="55">
        <f>IF(H1116="",0,RANK($H1116,H1115:H1116,0))</f>
        <v>1</v>
      </c>
    </row>
    <row r="1117" spans="1:9" ht="16.8" x14ac:dyDescent="0.35">
      <c r="A1117" s="226">
        <v>60</v>
      </c>
      <c r="B1117" s="226" t="s">
        <v>2072</v>
      </c>
      <c r="C1117" s="227" t="s">
        <v>812</v>
      </c>
      <c r="D1117" s="227">
        <v>54025</v>
      </c>
      <c r="E1117" s="227" t="s">
        <v>2083</v>
      </c>
      <c r="F1117" s="232">
        <f>IFERROR(VLOOKUP(D1117,'Vta RdV'!$A$3:$B$2000,2,0),0)</f>
        <v>759.66</v>
      </c>
      <c r="G1117" s="232">
        <f>VLOOKUP(D1117,Objetivos!$G$5:$H$3000,2,0)</f>
        <v>1123.9744640000001</v>
      </c>
      <c r="H1117" s="235">
        <f t="shared" si="19"/>
        <v>0.67586944751086431</v>
      </c>
      <c r="I1117" s="232">
        <f>IF(H1117="",0,RANK($H1117,H1117:H1119,0))</f>
        <v>1</v>
      </c>
    </row>
    <row r="1118" spans="1:9" ht="16.8" x14ac:dyDescent="0.35">
      <c r="A1118" s="220">
        <v>60</v>
      </c>
      <c r="B1118" s="220" t="s">
        <v>2072</v>
      </c>
      <c r="C1118" s="221" t="s">
        <v>812</v>
      </c>
      <c r="D1118" s="221">
        <v>54048</v>
      </c>
      <c r="E1118" s="221" t="s">
        <v>2084</v>
      </c>
      <c r="F1118" s="230">
        <f>IFERROR(VLOOKUP(D1118,'Vta RdV'!$A$3:$B$2000,2,0),0)</f>
        <v>0</v>
      </c>
      <c r="G1118" s="230">
        <f>VLOOKUP(D1118,Objetivos!$G$5:$H$3000,2,0)</f>
        <v>1094.9244560000002</v>
      </c>
      <c r="H1118" s="233">
        <f t="shared" si="19"/>
        <v>0</v>
      </c>
      <c r="I1118" s="230">
        <f>IF(H1118="",0,RANK($H1118,H1117:H1119,0))</f>
        <v>3</v>
      </c>
    </row>
    <row r="1119" spans="1:9" ht="17.399999999999999" thickBot="1" x14ac:dyDescent="0.4">
      <c r="A1119" s="222">
        <v>60</v>
      </c>
      <c r="B1119" s="222" t="s">
        <v>2072</v>
      </c>
      <c r="C1119" s="223" t="s">
        <v>812</v>
      </c>
      <c r="D1119" s="223">
        <v>53827</v>
      </c>
      <c r="E1119" s="223" t="s">
        <v>2085</v>
      </c>
      <c r="F1119" s="231">
        <f>IFERROR(VLOOKUP(D1119,'Vta RdV'!$A$3:$B$2000,2,0),0)</f>
        <v>49.4</v>
      </c>
      <c r="G1119" s="231">
        <f>VLOOKUP(D1119,Objetivos!$G$5:$H$3000,2,0)</f>
        <v>764.0854720000001</v>
      </c>
      <c r="H1119" s="234">
        <f t="shared" si="19"/>
        <v>6.4652452913016509E-2</v>
      </c>
      <c r="I1119" s="231">
        <f>IF(H1119="",0,RANK($H1119,H1117:H1119,0))</f>
        <v>2</v>
      </c>
    </row>
    <row r="1120" spans="1:9" ht="16.8" x14ac:dyDescent="0.35">
      <c r="A1120" s="216">
        <v>60</v>
      </c>
      <c r="B1120" s="216" t="s">
        <v>2086</v>
      </c>
      <c r="C1120" s="217" t="s">
        <v>2087</v>
      </c>
      <c r="D1120" s="217">
        <v>55220</v>
      </c>
      <c r="E1120" s="217" t="s">
        <v>2088</v>
      </c>
      <c r="F1120" s="66">
        <f>IFERROR(VLOOKUP(D1120,'Vta RdV'!$A$3:$B$2000,2,0),0)</f>
        <v>0</v>
      </c>
      <c r="G1120" s="66">
        <f>VLOOKUP(D1120,Objetivos!$G$5:$H$3000,2,0)</f>
        <v>4369.920736</v>
      </c>
      <c r="H1120" s="67">
        <f t="shared" si="19"/>
        <v>0</v>
      </c>
      <c r="I1120" s="66">
        <f>IF(H1120="",0,RANK($H1120,H1120:H1121,0))</f>
        <v>2</v>
      </c>
    </row>
    <row r="1121" spans="1:9" ht="17.399999999999999" thickBot="1" x14ac:dyDescent="0.4">
      <c r="A1121" s="218">
        <v>60</v>
      </c>
      <c r="B1121" s="218" t="s">
        <v>2086</v>
      </c>
      <c r="C1121" s="219" t="s">
        <v>2087</v>
      </c>
      <c r="D1121" s="219">
        <v>5404</v>
      </c>
      <c r="E1121" s="219" t="s">
        <v>2089</v>
      </c>
      <c r="F1121" s="55">
        <f>IFERROR(VLOOKUP(D1121,'Vta RdV'!$A$3:$B$2000,2,0),0)</f>
        <v>114.14</v>
      </c>
      <c r="G1121" s="55">
        <f>VLOOKUP(D1121,Objetivos!$G$5:$H$3000,2,0)</f>
        <v>3797.6638800000001</v>
      </c>
      <c r="H1121" s="56">
        <f t="shared" si="19"/>
        <v>3.0055319166371299E-2</v>
      </c>
      <c r="I1121" s="55">
        <f>IF(H1121="",0,RANK($H1121,H1120:H1121,0))</f>
        <v>1</v>
      </c>
    </row>
    <row r="1122" spans="1:9" ht="16.8" x14ac:dyDescent="0.35">
      <c r="A1122" s="220">
        <v>60</v>
      </c>
      <c r="B1122" s="220" t="s">
        <v>2086</v>
      </c>
      <c r="C1122" s="221" t="s">
        <v>2087</v>
      </c>
      <c r="D1122" s="221">
        <v>403</v>
      </c>
      <c r="E1122" s="221" t="s">
        <v>2090</v>
      </c>
      <c r="F1122" s="230">
        <f>IFERROR(VLOOKUP(D1122,'Vta RdV'!$A$3:$B$2000,2,0),0)</f>
        <v>0</v>
      </c>
      <c r="G1122" s="230">
        <f>VLOOKUP(D1122,Objetivos!$G$5:$H$3000,2,0)</f>
        <v>3322.6478879999995</v>
      </c>
      <c r="H1122" s="233">
        <f t="shared" si="19"/>
        <v>0</v>
      </c>
      <c r="I1122" s="230">
        <f>IF(H1122="",0,RANK($H1122,H1122:H1123,0))</f>
        <v>2</v>
      </c>
    </row>
    <row r="1123" spans="1:9" ht="17.399999999999999" thickBot="1" x14ac:dyDescent="0.4">
      <c r="A1123" s="222">
        <v>60</v>
      </c>
      <c r="B1123" s="222" t="s">
        <v>2086</v>
      </c>
      <c r="C1123" s="223" t="s">
        <v>2087</v>
      </c>
      <c r="D1123" s="223">
        <v>5338</v>
      </c>
      <c r="E1123" s="223" t="s">
        <v>2091</v>
      </c>
      <c r="F1123" s="231">
        <f>IFERROR(VLOOKUP(D1123,'Vta RdV'!$A$3:$B$2000,2,0),0)</f>
        <v>177.52</v>
      </c>
      <c r="G1123" s="231">
        <f>VLOOKUP(D1123,Objetivos!$G$5:$H$3000,2,0)</f>
        <v>3012.5190240000006</v>
      </c>
      <c r="H1123" s="234">
        <f t="shared" si="19"/>
        <v>5.8927428701940697E-2</v>
      </c>
      <c r="I1123" s="231">
        <f>IF(H1123="",0,RANK($H1123,H1122:H1123,0))</f>
        <v>1</v>
      </c>
    </row>
    <row r="1124" spans="1:9" ht="16.8" x14ac:dyDescent="0.35">
      <c r="A1124" s="216">
        <v>60</v>
      </c>
      <c r="B1124" s="216" t="s">
        <v>2086</v>
      </c>
      <c r="C1124" s="217" t="s">
        <v>2087</v>
      </c>
      <c r="D1124" s="217">
        <v>58633</v>
      </c>
      <c r="E1124" s="217" t="s">
        <v>2092</v>
      </c>
      <c r="F1124" s="66">
        <f>IFERROR(VLOOKUP(D1124,'Vta RdV'!$A$3:$B$2000,2,0),0)</f>
        <v>0</v>
      </c>
      <c r="G1124" s="66">
        <f>VLOOKUP(D1124,Objetivos!$G$5:$H$3000,2,0)</f>
        <v>2368.7608400000004</v>
      </c>
      <c r="H1124" s="67">
        <f t="shared" si="19"/>
        <v>0</v>
      </c>
      <c r="I1124" s="66">
        <f>IF(H1124="",0,RANK($H1124,H1124:H1125,0))</f>
        <v>1</v>
      </c>
    </row>
    <row r="1125" spans="1:9" ht="17.399999999999999" thickBot="1" x14ac:dyDescent="0.4">
      <c r="A1125" s="218">
        <v>60</v>
      </c>
      <c r="B1125" s="218" t="s">
        <v>2086</v>
      </c>
      <c r="C1125" s="219" t="s">
        <v>2087</v>
      </c>
      <c r="D1125" s="219">
        <v>53318</v>
      </c>
      <c r="E1125" s="219" t="s">
        <v>2093</v>
      </c>
      <c r="F1125" s="55">
        <f>IFERROR(VLOOKUP(D1125,'Vta RdV'!$A$3:$B$2000,2,0),0)</f>
        <v>0</v>
      </c>
      <c r="G1125" s="55">
        <f>VLOOKUP(D1125,Objetivos!$G$5:$H$3000,2,0)</f>
        <v>2064.0706559999999</v>
      </c>
      <c r="H1125" s="56">
        <f t="shared" si="19"/>
        <v>0</v>
      </c>
      <c r="I1125" s="55">
        <f>IF(H1125="",0,RANK($H1125,H1124:H1125,0))</f>
        <v>1</v>
      </c>
    </row>
    <row r="1126" spans="1:9" ht="16.8" x14ac:dyDescent="0.35">
      <c r="A1126" s="220">
        <v>60</v>
      </c>
      <c r="B1126" s="220" t="s">
        <v>2086</v>
      </c>
      <c r="C1126" s="221" t="s">
        <v>2087</v>
      </c>
      <c r="D1126" s="221">
        <v>50279</v>
      </c>
      <c r="E1126" s="221" t="s">
        <v>2094</v>
      </c>
      <c r="F1126" s="230">
        <f>IFERROR(VLOOKUP(D1126,'Vta RdV'!$A$3:$B$2000,2,0),0)</f>
        <v>618.97</v>
      </c>
      <c r="G1126" s="230">
        <f>VLOOKUP(D1126,Objetivos!$G$5:$H$3000,2,0)</f>
        <v>1881.299336</v>
      </c>
      <c r="H1126" s="233">
        <f t="shared" si="19"/>
        <v>0.32901196962948381</v>
      </c>
      <c r="I1126" s="230">
        <f>IF(H1126="",0,RANK($H1126,H1126:H1127,0))</f>
        <v>1</v>
      </c>
    </row>
    <row r="1127" spans="1:9" ht="17.399999999999999" thickBot="1" x14ac:dyDescent="0.4">
      <c r="A1127" s="222">
        <v>60</v>
      </c>
      <c r="B1127" s="222" t="s">
        <v>2086</v>
      </c>
      <c r="C1127" s="223" t="s">
        <v>2087</v>
      </c>
      <c r="D1127" s="223">
        <v>53619</v>
      </c>
      <c r="E1127" s="223" t="s">
        <v>2095</v>
      </c>
      <c r="F1127" s="231">
        <f>IFERROR(VLOOKUP(D1127,'Vta RdV'!$A$3:$B$2000,2,0),0)</f>
        <v>0</v>
      </c>
      <c r="G1127" s="231">
        <f>VLOOKUP(D1127,Objetivos!$G$5:$H$3000,2,0)</f>
        <v>1019.755032</v>
      </c>
      <c r="H1127" s="234">
        <f t="shared" si="19"/>
        <v>0</v>
      </c>
      <c r="I1127" s="231">
        <f>IF(H1127="",0,RANK($H1127,H1126:H1127,0))</f>
        <v>2</v>
      </c>
    </row>
    <row r="1128" spans="1:9" ht="16.8" x14ac:dyDescent="0.35">
      <c r="A1128" s="224">
        <v>60</v>
      </c>
      <c r="B1128" s="224" t="s">
        <v>2086</v>
      </c>
      <c r="C1128" s="225" t="s">
        <v>2087</v>
      </c>
      <c r="D1128" s="225">
        <v>53762</v>
      </c>
      <c r="E1128" s="225" t="s">
        <v>2096</v>
      </c>
      <c r="F1128" s="53">
        <f>IFERROR(VLOOKUP(D1128,'Vta RdV'!$A$3:$B$2000,2,0),0)</f>
        <v>0</v>
      </c>
      <c r="G1128" s="53">
        <f>VLOOKUP(D1128,Objetivos!$G$5:$H$3000,2,0)</f>
        <v>934.40789600000016</v>
      </c>
      <c r="H1128" s="61">
        <f t="shared" si="19"/>
        <v>0</v>
      </c>
      <c r="I1128" s="53">
        <f>IF(H1128="",0,RANK($H1128,H1128:H1130,0))</f>
        <v>2</v>
      </c>
    </row>
    <row r="1129" spans="1:9" ht="16.8" x14ac:dyDescent="0.35">
      <c r="A1129" s="216">
        <v>60</v>
      </c>
      <c r="B1129" s="216" t="s">
        <v>2086</v>
      </c>
      <c r="C1129" s="217" t="s">
        <v>2087</v>
      </c>
      <c r="D1129" s="217">
        <v>53752</v>
      </c>
      <c r="E1129" s="217" t="s">
        <v>2097</v>
      </c>
      <c r="F1129" s="66">
        <f>IFERROR(VLOOKUP(D1129,'Vta RdV'!$A$3:$B$2000,2,0),0)</f>
        <v>220.5</v>
      </c>
      <c r="G1129" s="66">
        <f>VLOOKUP(D1129,Objetivos!$G$5:$H$3000,2,0)</f>
        <v>926.72792000000015</v>
      </c>
      <c r="H1129" s="67">
        <f t="shared" si="19"/>
        <v>0.2379339126849658</v>
      </c>
      <c r="I1129" s="66">
        <f>IF(H1129="",0,RANK($H1129,H1128:H1130,0))</f>
        <v>1</v>
      </c>
    </row>
    <row r="1130" spans="1:9" ht="17.399999999999999" thickBot="1" x14ac:dyDescent="0.4">
      <c r="A1130" s="218">
        <v>60</v>
      </c>
      <c r="B1130" s="218" t="s">
        <v>2086</v>
      </c>
      <c r="C1130" s="219" t="s">
        <v>2087</v>
      </c>
      <c r="D1130" s="219">
        <v>53884</v>
      </c>
      <c r="E1130" s="219" t="s">
        <v>2098</v>
      </c>
      <c r="F1130" s="55">
        <f>IFERROR(VLOOKUP(D1130,'Vta RdV'!$A$3:$B$2000,2,0),0)</f>
        <v>0</v>
      </c>
      <c r="G1130" s="55">
        <f>VLOOKUP(D1130,Objetivos!$G$5:$H$3000,2,0)</f>
        <v>837.74761600000011</v>
      </c>
      <c r="H1130" s="56">
        <f t="shared" si="19"/>
        <v>0</v>
      </c>
      <c r="I1130" s="55">
        <f>IF(H1130="",0,RANK($H1130,H1128:H1130,0))</f>
        <v>2</v>
      </c>
    </row>
    <row r="1131" spans="1:9" ht="16.8" x14ac:dyDescent="0.35">
      <c r="A1131" s="220">
        <v>60</v>
      </c>
      <c r="B1131" s="220" t="s">
        <v>2099</v>
      </c>
      <c r="C1131" s="221" t="s">
        <v>2100</v>
      </c>
      <c r="D1131" s="221">
        <v>6581</v>
      </c>
      <c r="E1131" s="221" t="s">
        <v>2101</v>
      </c>
      <c r="F1131" s="230">
        <f>IFERROR(VLOOKUP(D1131,'Vta RdV'!$A$3:$B$2000,2,0),0)</f>
        <v>324.18</v>
      </c>
      <c r="G1131" s="230">
        <f>VLOOKUP(D1131,Objetivos!$G$5:$H$3000,2,0)</f>
        <v>6303.8144757894743</v>
      </c>
      <c r="H1131" s="233">
        <f t="shared" si="19"/>
        <v>5.1426005832666974E-2</v>
      </c>
      <c r="I1131" s="230">
        <f>IF(H1131="",0,RANK($H1131,H1131:H1132,0))</f>
        <v>1</v>
      </c>
    </row>
    <row r="1132" spans="1:9" ht="17.399999999999999" thickBot="1" x14ac:dyDescent="0.4">
      <c r="A1132" s="222">
        <v>60</v>
      </c>
      <c r="B1132" s="222" t="s">
        <v>2099</v>
      </c>
      <c r="C1132" s="223" t="s">
        <v>2100</v>
      </c>
      <c r="D1132" s="223">
        <v>52262</v>
      </c>
      <c r="E1132" s="223" t="s">
        <v>2102</v>
      </c>
      <c r="F1132" s="231">
        <f>IFERROR(VLOOKUP(D1132,'Vta RdV'!$A$3:$B$2000,2,0),0)</f>
        <v>0</v>
      </c>
      <c r="G1132" s="231">
        <f>VLOOKUP(D1132,Objetivos!$G$5:$H$3000,2,0)</f>
        <v>3234.177216</v>
      </c>
      <c r="H1132" s="234">
        <f t="shared" si="19"/>
        <v>0</v>
      </c>
      <c r="I1132" s="231">
        <f>IF(H1132="",0,RANK($H1132,H1131:H1132,0))</f>
        <v>2</v>
      </c>
    </row>
    <row r="1133" spans="1:9" ht="16.8" x14ac:dyDescent="0.35">
      <c r="A1133" s="216">
        <v>60</v>
      </c>
      <c r="B1133" s="216" t="s">
        <v>2099</v>
      </c>
      <c r="C1133" s="217" t="s">
        <v>2100</v>
      </c>
      <c r="D1133" s="217">
        <v>42330</v>
      </c>
      <c r="E1133" s="217" t="s">
        <v>2103</v>
      </c>
      <c r="F1133" s="66">
        <f>IFERROR(VLOOKUP(D1133,'Vta RdV'!$A$3:$B$2000,2,0),0)</f>
        <v>2013.25</v>
      </c>
      <c r="G1133" s="66">
        <f>VLOOKUP(D1133,Objetivos!$G$5:$H$3000,2,0)</f>
        <v>2688.2760080000003</v>
      </c>
      <c r="H1133" s="67">
        <f t="shared" si="19"/>
        <v>0.74890003630906932</v>
      </c>
      <c r="I1133" s="66">
        <f>IF(H1133="",0,RANK($H1133,H1133:H1134,0))</f>
        <v>1</v>
      </c>
    </row>
    <row r="1134" spans="1:9" ht="17.399999999999999" thickBot="1" x14ac:dyDescent="0.4">
      <c r="A1134" s="218">
        <v>60</v>
      </c>
      <c r="B1134" s="218" t="s">
        <v>2099</v>
      </c>
      <c r="C1134" s="219" t="s">
        <v>2100</v>
      </c>
      <c r="D1134" s="219">
        <v>52143</v>
      </c>
      <c r="E1134" s="219" t="s">
        <v>2104</v>
      </c>
      <c r="F1134" s="55">
        <f>IFERROR(VLOOKUP(D1134,'Vta RdV'!$A$3:$B$2000,2,0),0)</f>
        <v>0</v>
      </c>
      <c r="G1134" s="55">
        <f>VLOOKUP(D1134,Objetivos!$G$5:$H$3000,2,0)</f>
        <v>2658.9771840000003</v>
      </c>
      <c r="H1134" s="56">
        <f t="shared" si="19"/>
        <v>0</v>
      </c>
      <c r="I1134" s="55">
        <f>IF(H1134="",0,RANK($H1134,H1133:H1134,0))</f>
        <v>2</v>
      </c>
    </row>
    <row r="1135" spans="1:9" ht="16.8" x14ac:dyDescent="0.35">
      <c r="A1135" s="220">
        <v>60</v>
      </c>
      <c r="B1135" s="220" t="s">
        <v>2099</v>
      </c>
      <c r="C1135" s="221" t="s">
        <v>2100</v>
      </c>
      <c r="D1135" s="221">
        <v>6341</v>
      </c>
      <c r="E1135" s="221" t="s">
        <v>2105</v>
      </c>
      <c r="F1135" s="230">
        <f>IFERROR(VLOOKUP(D1135,'Vta RdV'!$A$3:$B$2000,2,0),0)</f>
        <v>0</v>
      </c>
      <c r="G1135" s="230">
        <f>VLOOKUP(D1135,Objetivos!$G$5:$H$3000,2,0)</f>
        <v>2085.5141519999997</v>
      </c>
      <c r="H1135" s="233">
        <f t="shared" si="19"/>
        <v>0</v>
      </c>
      <c r="I1135" s="230">
        <f>IF(H1135="",0,RANK($H1135,H1135:H1136,0))</f>
        <v>2</v>
      </c>
    </row>
    <row r="1136" spans="1:9" ht="17.399999999999999" thickBot="1" x14ac:dyDescent="0.4">
      <c r="A1136" s="222">
        <v>60</v>
      </c>
      <c r="B1136" s="222" t="s">
        <v>2099</v>
      </c>
      <c r="C1136" s="223" t="s">
        <v>2100</v>
      </c>
      <c r="D1136" s="223">
        <v>6833</v>
      </c>
      <c r="E1136" s="223" t="s">
        <v>2106</v>
      </c>
      <c r="F1136" s="231">
        <f>IFERROR(VLOOKUP(D1136,'Vta RdV'!$A$3:$B$2000,2,0),0)</f>
        <v>242.15</v>
      </c>
      <c r="G1136" s="231">
        <f>VLOOKUP(D1136,Objetivos!$G$5:$H$3000,2,0)</f>
        <v>1866.8935760000002</v>
      </c>
      <c r="H1136" s="234">
        <f t="shared" si="19"/>
        <v>0.1297074472337249</v>
      </c>
      <c r="I1136" s="231">
        <f>IF(H1136="",0,RANK($H1136,H1135:H1136,0))</f>
        <v>1</v>
      </c>
    </row>
    <row r="1137" spans="1:9" ht="16.8" x14ac:dyDescent="0.35">
      <c r="A1137" s="216">
        <v>60</v>
      </c>
      <c r="B1137" s="216" t="s">
        <v>2099</v>
      </c>
      <c r="C1137" s="217" t="s">
        <v>2100</v>
      </c>
      <c r="D1137" s="217">
        <v>11478</v>
      </c>
      <c r="E1137" s="217" t="s">
        <v>2107</v>
      </c>
      <c r="F1137" s="66">
        <f>IFERROR(VLOOKUP(D1137,'Vta RdV'!$A$3:$B$2000,2,0),0)</f>
        <v>405.25</v>
      </c>
      <c r="G1137" s="66">
        <f>VLOOKUP(D1137,Objetivos!$G$5:$H$3000,2,0)</f>
        <v>1806.0500160000001</v>
      </c>
      <c r="H1137" s="67">
        <f t="shared" si="19"/>
        <v>0.22438470496932239</v>
      </c>
      <c r="I1137" s="66">
        <f>IF(H1137="",0,RANK($H1137,H1137:H1138,0))</f>
        <v>2</v>
      </c>
    </row>
    <row r="1138" spans="1:9" ht="17.399999999999999" thickBot="1" x14ac:dyDescent="0.4">
      <c r="A1138" s="218">
        <v>60</v>
      </c>
      <c r="B1138" s="218" t="s">
        <v>2099</v>
      </c>
      <c r="C1138" s="219" t="s">
        <v>2100</v>
      </c>
      <c r="D1138" s="219">
        <v>53410</v>
      </c>
      <c r="E1138" s="219" t="s">
        <v>2108</v>
      </c>
      <c r="F1138" s="55">
        <f>IFERROR(VLOOKUP(D1138,'Vta RdV'!$A$3:$B$2000,2,0),0)</f>
        <v>338.36</v>
      </c>
      <c r="G1138" s="55">
        <f>VLOOKUP(D1138,Objetivos!$G$5:$H$3000,2,0)</f>
        <v>1490.218496</v>
      </c>
      <c r="H1138" s="56">
        <f t="shared" si="19"/>
        <v>0.22705395276478976</v>
      </c>
      <c r="I1138" s="55">
        <f>IF(H1138="",0,RANK($H1138,H1137:H1138,0))</f>
        <v>1</v>
      </c>
    </row>
    <row r="1139" spans="1:9" ht="16.8" x14ac:dyDescent="0.35">
      <c r="A1139" s="220">
        <v>60</v>
      </c>
      <c r="B1139" s="220" t="s">
        <v>2099</v>
      </c>
      <c r="C1139" s="221" t="s">
        <v>2100</v>
      </c>
      <c r="D1139" s="221">
        <v>53971</v>
      </c>
      <c r="E1139" s="221" t="s">
        <v>2109</v>
      </c>
      <c r="F1139" s="230">
        <f>IFERROR(VLOOKUP(D1139,'Vta RdV'!$A$3:$B$2000,2,0),0)</f>
        <v>227.36</v>
      </c>
      <c r="G1139" s="230">
        <f>VLOOKUP(D1139,Objetivos!$G$5:$H$3000,2,0)</f>
        <v>967.54995200000019</v>
      </c>
      <c r="H1139" s="233">
        <f t="shared" si="19"/>
        <v>0.23498528373654445</v>
      </c>
      <c r="I1139" s="230">
        <f>IF(H1139="",0,RANK($H1139,H1139:H1140,0))</f>
        <v>1</v>
      </c>
    </row>
    <row r="1140" spans="1:9" ht="17.399999999999999" thickBot="1" x14ac:dyDescent="0.4">
      <c r="A1140" s="222">
        <v>60</v>
      </c>
      <c r="B1140" s="222" t="s">
        <v>2099</v>
      </c>
      <c r="C1140" s="223" t="s">
        <v>2100</v>
      </c>
      <c r="D1140" s="223">
        <v>53782</v>
      </c>
      <c r="E1140" s="223" t="s">
        <v>2110</v>
      </c>
      <c r="F1140" s="231">
        <f>IFERROR(VLOOKUP(D1140,'Vta RdV'!$A$3:$B$2000,2,0),0)</f>
        <v>0</v>
      </c>
      <c r="G1140" s="231">
        <f>VLOOKUP(D1140,Objetivos!$G$5:$H$3000,2,0)</f>
        <v>941.18282399999998</v>
      </c>
      <c r="H1140" s="234">
        <f t="shared" si="19"/>
        <v>0</v>
      </c>
      <c r="I1140" s="231">
        <f>IF(H1140="",0,RANK($H1140,H1139:H1140,0))</f>
        <v>2</v>
      </c>
    </row>
    <row r="1141" spans="1:9" ht="16.8" x14ac:dyDescent="0.35">
      <c r="A1141" s="216">
        <v>60</v>
      </c>
      <c r="B1141" s="216" t="s">
        <v>2111</v>
      </c>
      <c r="C1141" s="217" t="s">
        <v>2112</v>
      </c>
      <c r="D1141" s="217">
        <v>30373</v>
      </c>
      <c r="E1141" s="217" t="s">
        <v>2113</v>
      </c>
      <c r="F1141" s="66">
        <f>IFERROR(VLOOKUP(D1141,'Vta RdV'!$A$3:$B$2000,2,0),0)</f>
        <v>0</v>
      </c>
      <c r="G1141" s="66">
        <f>VLOOKUP(D1141,Objetivos!$G$5:$H$3000,2,0)</f>
        <v>2712.6951520000002</v>
      </c>
      <c r="H1141" s="67">
        <f t="shared" si="19"/>
        <v>0</v>
      </c>
      <c r="I1141" s="66">
        <f>IF(H1141="",0,RANK($H1141,H1141:H1142,0))</f>
        <v>1</v>
      </c>
    </row>
    <row r="1142" spans="1:9" ht="17.399999999999999" thickBot="1" x14ac:dyDescent="0.4">
      <c r="A1142" s="218">
        <v>60</v>
      </c>
      <c r="B1142" s="218" t="s">
        <v>2111</v>
      </c>
      <c r="C1142" s="219" t="s">
        <v>2112</v>
      </c>
      <c r="D1142" s="219">
        <v>42160</v>
      </c>
      <c r="E1142" s="219" t="s">
        <v>2114</v>
      </c>
      <c r="F1142" s="55">
        <f>IFERROR(VLOOKUP(D1142,'Vta RdV'!$A$3:$B$2000,2,0),0)</f>
        <v>0</v>
      </c>
      <c r="G1142" s="55">
        <f>VLOOKUP(D1142,Objetivos!$G$5:$H$3000,2,0)</f>
        <v>1868.28052</v>
      </c>
      <c r="H1142" s="56">
        <f t="shared" si="19"/>
        <v>0</v>
      </c>
      <c r="I1142" s="55">
        <f>IF(H1142="",0,RANK($H1142,H1141:H1142,0))</f>
        <v>1</v>
      </c>
    </row>
    <row r="1143" spans="1:9" ht="16.8" x14ac:dyDescent="0.35">
      <c r="A1143" s="220">
        <v>60</v>
      </c>
      <c r="B1143" s="220" t="s">
        <v>2111</v>
      </c>
      <c r="C1143" s="221" t="s">
        <v>2112</v>
      </c>
      <c r="D1143" s="221">
        <v>20185</v>
      </c>
      <c r="E1143" s="221" t="s">
        <v>2115</v>
      </c>
      <c r="F1143" s="230">
        <f>IFERROR(VLOOKUP(D1143,'Vta RdV'!$A$3:$B$2000,2,0),0)</f>
        <v>0</v>
      </c>
      <c r="G1143" s="230">
        <f>VLOOKUP(D1143,Objetivos!$G$5:$H$3000,2,0)</f>
        <v>1697.3591840000001</v>
      </c>
      <c r="H1143" s="233">
        <f t="shared" si="19"/>
        <v>0</v>
      </c>
      <c r="I1143" s="230">
        <f>IF(H1143="",0,RANK($H1143,H1143:H1144,0))</f>
        <v>2</v>
      </c>
    </row>
    <row r="1144" spans="1:9" ht="17.399999999999999" thickBot="1" x14ac:dyDescent="0.4">
      <c r="A1144" s="222">
        <v>60</v>
      </c>
      <c r="B1144" s="222" t="s">
        <v>2111</v>
      </c>
      <c r="C1144" s="223" t="s">
        <v>2112</v>
      </c>
      <c r="D1144" s="223">
        <v>52124</v>
      </c>
      <c r="E1144" s="223" t="s">
        <v>2116</v>
      </c>
      <c r="F1144" s="231">
        <f>IFERROR(VLOOKUP(D1144,'Vta RdV'!$A$3:$B$2000,2,0),0)</f>
        <v>441.35</v>
      </c>
      <c r="G1144" s="231">
        <f>VLOOKUP(D1144,Objetivos!$G$5:$H$3000,2,0)</f>
        <v>1652.5399840000002</v>
      </c>
      <c r="H1144" s="234">
        <f t="shared" si="19"/>
        <v>0.26707371940962366</v>
      </c>
      <c r="I1144" s="231">
        <f>IF(H1144="",0,RANK($H1144,H1143:H1144,0))</f>
        <v>1</v>
      </c>
    </row>
    <row r="1145" spans="1:9" ht="16.8" x14ac:dyDescent="0.35">
      <c r="A1145" s="216">
        <v>60</v>
      </c>
      <c r="B1145" s="216" t="s">
        <v>2111</v>
      </c>
      <c r="C1145" s="217" t="s">
        <v>2112</v>
      </c>
      <c r="D1145" s="217">
        <v>7778</v>
      </c>
      <c r="E1145" s="217" t="s">
        <v>2117</v>
      </c>
      <c r="F1145" s="66">
        <f>IFERROR(VLOOKUP(D1145,'Vta RdV'!$A$3:$B$2000,2,0),0)</f>
        <v>0</v>
      </c>
      <c r="G1145" s="66">
        <f>VLOOKUP(D1145,Objetivos!$G$5:$H$3000,2,0)</f>
        <v>1604.157592</v>
      </c>
      <c r="H1145" s="67">
        <f t="shared" si="19"/>
        <v>0</v>
      </c>
      <c r="I1145" s="66">
        <f>IF(H1145="",0,RANK($H1145,H1145:H1146,0))</f>
        <v>1</v>
      </c>
    </row>
    <row r="1146" spans="1:9" ht="17.399999999999999" thickBot="1" x14ac:dyDescent="0.4">
      <c r="A1146" s="218">
        <v>60</v>
      </c>
      <c r="B1146" s="218" t="s">
        <v>2111</v>
      </c>
      <c r="C1146" s="219" t="s">
        <v>2112</v>
      </c>
      <c r="D1146" s="219">
        <v>9809</v>
      </c>
      <c r="E1146" s="219" t="s">
        <v>2118</v>
      </c>
      <c r="F1146" s="55">
        <f>IFERROR(VLOOKUP(D1146,'Vta RdV'!$A$3:$B$2000,2,0),0)</f>
        <v>0</v>
      </c>
      <c r="G1146" s="55">
        <f>VLOOKUP(D1146,Objetivos!$G$5:$H$3000,2,0)</f>
        <v>1574.8683840000003</v>
      </c>
      <c r="H1146" s="56">
        <f t="shared" si="19"/>
        <v>0</v>
      </c>
      <c r="I1146" s="55">
        <f>IF(H1146="",0,RANK($H1146,H1145:H1146,0))</f>
        <v>1</v>
      </c>
    </row>
    <row r="1147" spans="1:9" ht="16.8" x14ac:dyDescent="0.35">
      <c r="A1147" s="220">
        <v>60</v>
      </c>
      <c r="B1147" s="220" t="s">
        <v>2111</v>
      </c>
      <c r="C1147" s="221" t="s">
        <v>2112</v>
      </c>
      <c r="D1147" s="221">
        <v>53234</v>
      </c>
      <c r="E1147" s="221" t="s">
        <v>2119</v>
      </c>
      <c r="F1147" s="230">
        <f>IFERROR(VLOOKUP(D1147,'Vta RdV'!$A$3:$B$2000,2,0),0)</f>
        <v>0</v>
      </c>
      <c r="G1147" s="230">
        <f>VLOOKUP(D1147,Objetivos!$G$5:$H$3000,2,0)</f>
        <v>1490.8190880000002</v>
      </c>
      <c r="H1147" s="233">
        <f t="shared" si="19"/>
        <v>0</v>
      </c>
      <c r="I1147" s="230">
        <f>IF(H1147="",0,RANK($H1147,H1147:H1148,0))</f>
        <v>2</v>
      </c>
    </row>
    <row r="1148" spans="1:9" ht="17.399999999999999" thickBot="1" x14ac:dyDescent="0.4">
      <c r="A1148" s="222">
        <v>60</v>
      </c>
      <c r="B1148" s="222" t="s">
        <v>2111</v>
      </c>
      <c r="C1148" s="223" t="s">
        <v>2112</v>
      </c>
      <c r="D1148" s="223">
        <v>53048</v>
      </c>
      <c r="E1148" s="223" t="s">
        <v>2120</v>
      </c>
      <c r="F1148" s="231">
        <f>IFERROR(VLOOKUP(D1148,'Vta RdV'!$A$3:$B$2000,2,0),0)</f>
        <v>285.36</v>
      </c>
      <c r="G1148" s="231">
        <f>VLOOKUP(D1148,Objetivos!$G$5:$H$3000,2,0)</f>
        <v>1347.6471280000003</v>
      </c>
      <c r="H1148" s="234">
        <f t="shared" si="19"/>
        <v>0.21174682457379893</v>
      </c>
      <c r="I1148" s="231">
        <f>IF(H1148="",0,RANK($H1148,H1147:H1148,0))</f>
        <v>1</v>
      </c>
    </row>
    <row r="1149" spans="1:9" ht="16.8" x14ac:dyDescent="0.35">
      <c r="A1149" s="216">
        <v>60</v>
      </c>
      <c r="B1149" s="216" t="s">
        <v>2111</v>
      </c>
      <c r="C1149" s="217" t="s">
        <v>2112</v>
      </c>
      <c r="D1149" s="217">
        <v>52123</v>
      </c>
      <c r="E1149" s="217" t="s">
        <v>2121</v>
      </c>
      <c r="F1149" s="66">
        <f>IFERROR(VLOOKUP(D1149,'Vta RdV'!$A$3:$B$2000,2,0),0)</f>
        <v>0</v>
      </c>
      <c r="G1149" s="66">
        <f>VLOOKUP(D1149,Objetivos!$G$5:$H$3000,2,0)</f>
        <v>1343.4696400000003</v>
      </c>
      <c r="H1149" s="67">
        <f t="shared" si="19"/>
        <v>0</v>
      </c>
      <c r="I1149" s="66">
        <f>IF(H1149="",0,RANK($H1149,H1149:H1150,0))</f>
        <v>2</v>
      </c>
    </row>
    <row r="1150" spans="1:9" ht="17.399999999999999" thickBot="1" x14ac:dyDescent="0.4">
      <c r="A1150" s="218">
        <v>60</v>
      </c>
      <c r="B1150" s="218" t="s">
        <v>2111</v>
      </c>
      <c r="C1150" s="219" t="s">
        <v>2112</v>
      </c>
      <c r="D1150" s="219">
        <v>53569</v>
      </c>
      <c r="E1150" s="219" t="s">
        <v>2122</v>
      </c>
      <c r="F1150" s="55">
        <f>IFERROR(VLOOKUP(D1150,'Vta RdV'!$A$3:$B$2000,2,0),0)</f>
        <v>102.8</v>
      </c>
      <c r="G1150" s="55">
        <f>VLOOKUP(D1150,Objetivos!$G$5:$H$3000,2,0)</f>
        <v>975.91606400000001</v>
      </c>
      <c r="H1150" s="56">
        <f t="shared" si="19"/>
        <v>0.10533692782825224</v>
      </c>
      <c r="I1150" s="55">
        <f>IF(H1150="",0,RANK($H1150,H1149:H1150,0))</f>
        <v>1</v>
      </c>
    </row>
    <row r="1151" spans="1:9" ht="16.8" x14ac:dyDescent="0.35">
      <c r="A1151" s="220">
        <v>60</v>
      </c>
      <c r="B1151" s="220" t="s">
        <v>2111</v>
      </c>
      <c r="C1151" s="221" t="s">
        <v>2112</v>
      </c>
      <c r="D1151" s="221">
        <v>53482</v>
      </c>
      <c r="E1151" s="221" t="s">
        <v>2123</v>
      </c>
      <c r="F1151" s="230">
        <f>IFERROR(VLOOKUP(D1151,'Vta RdV'!$A$3:$B$2000,2,0),0)</f>
        <v>0</v>
      </c>
      <c r="G1151" s="230">
        <f>VLOOKUP(D1151,Objetivos!$G$5:$H$3000,2,0)</f>
        <v>780.99756000000002</v>
      </c>
      <c r="H1151" s="233">
        <f t="shared" si="19"/>
        <v>0</v>
      </c>
      <c r="I1151" s="230">
        <f>IF(H1151="",0,RANK($H1151,H1151:H1152,0))</f>
        <v>1</v>
      </c>
    </row>
    <row r="1152" spans="1:9" ht="17.399999999999999" thickBot="1" x14ac:dyDescent="0.4">
      <c r="A1152" s="222">
        <v>60</v>
      </c>
      <c r="B1152" s="222" t="s">
        <v>2111</v>
      </c>
      <c r="C1152" s="223" t="s">
        <v>2112</v>
      </c>
      <c r="D1152" s="223">
        <v>42231</v>
      </c>
      <c r="E1152" s="223" t="s">
        <v>2124</v>
      </c>
      <c r="F1152" s="231">
        <f>IFERROR(VLOOKUP(D1152,'Vta RdV'!$A$3:$B$2000,2,0),0)</f>
        <v>0</v>
      </c>
      <c r="G1152" s="231">
        <f>VLOOKUP(D1152,Objetivos!$G$5:$H$3000,2,0)</f>
        <v>773.21192800000017</v>
      </c>
      <c r="H1152" s="234">
        <f t="shared" si="19"/>
        <v>0</v>
      </c>
      <c r="I1152" s="231">
        <f>IF(H1152="",0,RANK($H1152,H1151:H1152,0))</f>
        <v>1</v>
      </c>
    </row>
    <row r="1153" spans="1:9" ht="16.8" x14ac:dyDescent="0.35">
      <c r="A1153" s="216">
        <v>60</v>
      </c>
      <c r="B1153" s="216" t="s">
        <v>2125</v>
      </c>
      <c r="C1153" s="217" t="s">
        <v>2126</v>
      </c>
      <c r="D1153" s="217">
        <v>19147</v>
      </c>
      <c r="E1153" s="217" t="s">
        <v>2127</v>
      </c>
      <c r="F1153" s="66">
        <f>IFERROR(VLOOKUP(D1153,'Vta RdV'!$A$3:$B$2000,2,0),0)</f>
        <v>948.85</v>
      </c>
      <c r="G1153" s="66">
        <f>VLOOKUP(D1153,Objetivos!$G$5:$H$3000,2,0)</f>
        <v>2724.8298159999999</v>
      </c>
      <c r="H1153" s="67">
        <f t="shared" si="19"/>
        <v>0.34822358241546786</v>
      </c>
      <c r="I1153" s="66">
        <f>IF(H1153="",0,RANK($H1153,H1153:H1154,0))</f>
        <v>1</v>
      </c>
    </row>
    <row r="1154" spans="1:9" ht="17.399999999999999" thickBot="1" x14ac:dyDescent="0.4">
      <c r="A1154" s="218">
        <v>60</v>
      </c>
      <c r="B1154" s="218" t="s">
        <v>2125</v>
      </c>
      <c r="C1154" s="219" t="s">
        <v>2126</v>
      </c>
      <c r="D1154" s="219">
        <v>6692</v>
      </c>
      <c r="E1154" s="219" t="s">
        <v>2128</v>
      </c>
      <c r="F1154" s="55">
        <f>IFERROR(VLOOKUP(D1154,'Vta RdV'!$A$3:$B$2000,2,0),0)</f>
        <v>0</v>
      </c>
      <c r="G1154" s="55">
        <f>VLOOKUP(D1154,Objetivos!$G$5:$H$3000,2,0)</f>
        <v>1918.9882480000001</v>
      </c>
      <c r="H1154" s="56">
        <f t="shared" si="19"/>
        <v>0</v>
      </c>
      <c r="I1154" s="55">
        <f>IF(H1154="",0,RANK($H1154,H1153:H1154,0))</f>
        <v>2</v>
      </c>
    </row>
    <row r="1155" spans="1:9" ht="16.8" x14ac:dyDescent="0.35">
      <c r="A1155" s="220">
        <v>60</v>
      </c>
      <c r="B1155" s="220" t="s">
        <v>2125</v>
      </c>
      <c r="C1155" s="221" t="s">
        <v>2126</v>
      </c>
      <c r="D1155" s="221">
        <v>6829</v>
      </c>
      <c r="E1155" s="221" t="s">
        <v>2129</v>
      </c>
      <c r="F1155" s="230">
        <f>IFERROR(VLOOKUP(D1155,'Vta RdV'!$A$3:$B$2000,2,0),0)</f>
        <v>597.13</v>
      </c>
      <c r="G1155" s="230">
        <f>VLOOKUP(D1155,Objetivos!$G$5:$H$3000,2,0)</f>
        <v>1862.5054240000002</v>
      </c>
      <c r="H1155" s="233">
        <f t="shared" si="19"/>
        <v>0.32060577773651622</v>
      </c>
      <c r="I1155" s="230">
        <f>IF(H1155="",0,RANK($H1155,H1155:H1156,0))</f>
        <v>1</v>
      </c>
    </row>
    <row r="1156" spans="1:9" ht="17.399999999999999" thickBot="1" x14ac:dyDescent="0.4">
      <c r="A1156" s="222">
        <v>60</v>
      </c>
      <c r="B1156" s="222" t="s">
        <v>2125</v>
      </c>
      <c r="C1156" s="223" t="s">
        <v>2126</v>
      </c>
      <c r="D1156" s="223">
        <v>6124</v>
      </c>
      <c r="E1156" s="223" t="s">
        <v>2130</v>
      </c>
      <c r="F1156" s="231">
        <f>IFERROR(VLOOKUP(D1156,'Vta RdV'!$A$3:$B$2000,2,0),0)</f>
        <v>42.3</v>
      </c>
      <c r="G1156" s="231">
        <f>VLOOKUP(D1156,Objetivos!$G$5:$H$3000,2,0)</f>
        <v>1682.183168</v>
      </c>
      <c r="H1156" s="234">
        <f t="shared" si="19"/>
        <v>2.5145894219291105E-2</v>
      </c>
      <c r="I1156" s="231">
        <f>IF(H1156="",0,RANK($H1156,H1155:H1156,0))</f>
        <v>2</v>
      </c>
    </row>
    <row r="1157" spans="1:9" ht="16.8" x14ac:dyDescent="0.35">
      <c r="A1157" s="216">
        <v>60</v>
      </c>
      <c r="B1157" s="216" t="s">
        <v>2125</v>
      </c>
      <c r="C1157" s="217" t="s">
        <v>2126</v>
      </c>
      <c r="D1157" s="217">
        <v>6331</v>
      </c>
      <c r="E1157" s="217" t="s">
        <v>2131</v>
      </c>
      <c r="F1157" s="66">
        <f>IFERROR(VLOOKUP(D1157,'Vta RdV'!$A$3:$B$2000,2,0),0)</f>
        <v>0</v>
      </c>
      <c r="G1157" s="66">
        <f>VLOOKUP(D1157,Objetivos!$G$5:$H$3000,2,0)</f>
        <v>1608.7278159999998</v>
      </c>
      <c r="H1157" s="67">
        <f t="shared" si="19"/>
        <v>0</v>
      </c>
      <c r="I1157" s="66">
        <f>IF(H1157="",0,RANK($H1157,H1157:H1158,0))</f>
        <v>2</v>
      </c>
    </row>
    <row r="1158" spans="1:9" ht="17.399999999999999" thickBot="1" x14ac:dyDescent="0.4">
      <c r="A1158" s="218">
        <v>60</v>
      </c>
      <c r="B1158" s="218" t="s">
        <v>2125</v>
      </c>
      <c r="C1158" s="219" t="s">
        <v>2126</v>
      </c>
      <c r="D1158" s="219">
        <v>52546</v>
      </c>
      <c r="E1158" s="219" t="s">
        <v>2132</v>
      </c>
      <c r="F1158" s="55">
        <f>IFERROR(VLOOKUP(D1158,'Vta RdV'!$A$3:$B$2000,2,0),0)</f>
        <v>541.13</v>
      </c>
      <c r="G1158" s="55">
        <f>VLOOKUP(D1158,Objetivos!$G$5:$H$3000,2,0)</f>
        <v>1194.2496640000002</v>
      </c>
      <c r="H1158" s="56">
        <f t="shared" ref="H1158:H1221" si="20">+F1158/G1158</f>
        <v>0.45311295980402294</v>
      </c>
      <c r="I1158" s="55">
        <f>IF(H1158="",0,RANK($H1158,H1157:H1158,0))</f>
        <v>1</v>
      </c>
    </row>
    <row r="1159" spans="1:9" ht="16.8" x14ac:dyDescent="0.35">
      <c r="A1159" s="226">
        <v>60</v>
      </c>
      <c r="B1159" s="226" t="s">
        <v>2125</v>
      </c>
      <c r="C1159" s="227" t="s">
        <v>2126</v>
      </c>
      <c r="D1159" s="227">
        <v>53409</v>
      </c>
      <c r="E1159" s="227" t="s">
        <v>2133</v>
      </c>
      <c r="F1159" s="232">
        <f>IFERROR(VLOOKUP(D1159,'Vta RdV'!$A$3:$B$2000,2,0),0)</f>
        <v>0</v>
      </c>
      <c r="G1159" s="232">
        <f>VLOOKUP(D1159,Objetivos!$G$5:$H$3000,2,0)</f>
        <v>1178.2241280000001</v>
      </c>
      <c r="H1159" s="235">
        <f t="shared" si="20"/>
        <v>0</v>
      </c>
      <c r="I1159" s="232">
        <f>IF(H1159="",0,RANK($H1159,H1159:H1161,0))</f>
        <v>2</v>
      </c>
    </row>
    <row r="1160" spans="1:9" ht="16.8" x14ac:dyDescent="0.35">
      <c r="A1160" s="220">
        <v>60</v>
      </c>
      <c r="B1160" s="220" t="s">
        <v>2125</v>
      </c>
      <c r="C1160" s="221" t="s">
        <v>2126</v>
      </c>
      <c r="D1160" s="221">
        <v>53295</v>
      </c>
      <c r="E1160" s="221" t="s">
        <v>2134</v>
      </c>
      <c r="F1160" s="230">
        <f>IFERROR(VLOOKUP(D1160,'Vta RdV'!$A$3:$B$2000,2,0),0)</f>
        <v>0</v>
      </c>
      <c r="G1160" s="230">
        <f>VLOOKUP(D1160,Objetivos!$G$5:$H$3000,2,0)</f>
        <v>1139.6281280000001</v>
      </c>
      <c r="H1160" s="233">
        <f t="shared" si="20"/>
        <v>0</v>
      </c>
      <c r="I1160" s="230">
        <f>IF(H1160="",0,RANK($H1160,H1159:H1161,0))</f>
        <v>2</v>
      </c>
    </row>
    <row r="1161" spans="1:9" ht="17.399999999999999" thickBot="1" x14ac:dyDescent="0.4">
      <c r="A1161" s="222">
        <v>60</v>
      </c>
      <c r="B1161" s="222" t="s">
        <v>2125</v>
      </c>
      <c r="C1161" s="223" t="s">
        <v>2126</v>
      </c>
      <c r="D1161" s="223">
        <v>52772</v>
      </c>
      <c r="E1161" s="223" t="s">
        <v>2135</v>
      </c>
      <c r="F1161" s="231">
        <f>IFERROR(VLOOKUP(D1161,'Vta RdV'!$A$3:$B$2000,2,0),0)</f>
        <v>11.75</v>
      </c>
      <c r="G1161" s="231">
        <f>VLOOKUP(D1161,Objetivos!$G$5:$H$3000,2,0)</f>
        <v>828.73346399999991</v>
      </c>
      <c r="H1161" s="234">
        <f t="shared" si="20"/>
        <v>1.4178261781884556E-2</v>
      </c>
      <c r="I1161" s="231">
        <f>IF(H1161="",0,RANK($H1161,H1159:H1161,0))</f>
        <v>1</v>
      </c>
    </row>
    <row r="1162" spans="1:9" ht="16.8" x14ac:dyDescent="0.35">
      <c r="A1162" s="216">
        <v>60</v>
      </c>
      <c r="B1162" s="216" t="s">
        <v>2136</v>
      </c>
      <c r="C1162" s="217" t="s">
        <v>438</v>
      </c>
      <c r="D1162" s="217">
        <v>6819</v>
      </c>
      <c r="E1162" s="217" t="s">
        <v>2137</v>
      </c>
      <c r="F1162" s="66">
        <f>IFERROR(VLOOKUP(D1162,'Vta RdV'!$A$3:$B$2000,2,0),0)</f>
        <v>0</v>
      </c>
      <c r="G1162" s="66">
        <f>VLOOKUP(D1162,Objetivos!$G$5:$H$3000,2,0)</f>
        <v>3535.2582080000002</v>
      </c>
      <c r="H1162" s="67">
        <f t="shared" si="20"/>
        <v>0</v>
      </c>
      <c r="I1162" s="66">
        <f>IF(H1162="",0,RANK($H1162,H1162:H1163,0))</f>
        <v>2</v>
      </c>
    </row>
    <row r="1163" spans="1:9" ht="17.399999999999999" thickBot="1" x14ac:dyDescent="0.4">
      <c r="A1163" s="218">
        <v>60</v>
      </c>
      <c r="B1163" s="218" t="s">
        <v>2136</v>
      </c>
      <c r="C1163" s="219" t="s">
        <v>438</v>
      </c>
      <c r="D1163" s="219">
        <v>47032</v>
      </c>
      <c r="E1163" s="219" t="s">
        <v>2138</v>
      </c>
      <c r="F1163" s="55">
        <f>IFERROR(VLOOKUP(D1163,'Vta RdV'!$A$3:$B$2000,2,0),0)</f>
        <v>943.01</v>
      </c>
      <c r="G1163" s="55">
        <f>VLOOKUP(D1163,Objetivos!$G$5:$H$3000,2,0)</f>
        <v>2325.9646000000002</v>
      </c>
      <c r="H1163" s="56">
        <f t="shared" si="20"/>
        <v>0.40542749446831644</v>
      </c>
      <c r="I1163" s="55">
        <f>IF(H1163="",0,RANK($H1163,H1162:H1163,0))</f>
        <v>1</v>
      </c>
    </row>
    <row r="1164" spans="1:9" ht="16.8" x14ac:dyDescent="0.35">
      <c r="A1164" s="220">
        <v>60</v>
      </c>
      <c r="B1164" s="220" t="s">
        <v>2136</v>
      </c>
      <c r="C1164" s="221" t="s">
        <v>438</v>
      </c>
      <c r="D1164" s="221">
        <v>47029</v>
      </c>
      <c r="E1164" s="221" t="s">
        <v>2139</v>
      </c>
      <c r="F1164" s="230">
        <f>IFERROR(VLOOKUP(D1164,'Vta RdV'!$A$3:$B$2000,2,0),0)</f>
        <v>0</v>
      </c>
      <c r="G1164" s="230">
        <f>VLOOKUP(D1164,Objetivos!$G$5:$H$3000,2,0)</f>
        <v>1995.9301520000001</v>
      </c>
      <c r="H1164" s="233">
        <f t="shared" si="20"/>
        <v>0</v>
      </c>
      <c r="I1164" s="230">
        <f>IF(H1164="",0,RANK($H1164,H1164:H1165,0))</f>
        <v>2</v>
      </c>
    </row>
    <row r="1165" spans="1:9" ht="17.399999999999999" thickBot="1" x14ac:dyDescent="0.4">
      <c r="A1165" s="222">
        <v>60</v>
      </c>
      <c r="B1165" s="222" t="s">
        <v>2136</v>
      </c>
      <c r="C1165" s="223" t="s">
        <v>438</v>
      </c>
      <c r="D1165" s="223">
        <v>6867</v>
      </c>
      <c r="E1165" s="223" t="s">
        <v>2140</v>
      </c>
      <c r="F1165" s="231">
        <f>IFERROR(VLOOKUP(D1165,'Vta RdV'!$A$3:$B$2000,2,0),0)</f>
        <v>382.5</v>
      </c>
      <c r="G1165" s="231">
        <f>VLOOKUP(D1165,Objetivos!$G$5:$H$3000,2,0)</f>
        <v>1728.4066320000002</v>
      </c>
      <c r="H1165" s="234">
        <f t="shared" si="20"/>
        <v>0.22130208998179773</v>
      </c>
      <c r="I1165" s="231">
        <f>IF(H1165="",0,RANK($H1165,H1164:H1165,0))</f>
        <v>1</v>
      </c>
    </row>
    <row r="1166" spans="1:9" ht="16.8" x14ac:dyDescent="0.35">
      <c r="A1166" s="216">
        <v>60</v>
      </c>
      <c r="B1166" s="216" t="s">
        <v>2136</v>
      </c>
      <c r="C1166" s="217" t="s">
        <v>438</v>
      </c>
      <c r="D1166" s="217">
        <v>6840</v>
      </c>
      <c r="E1166" s="217" t="s">
        <v>2141</v>
      </c>
      <c r="F1166" s="66">
        <f>IFERROR(VLOOKUP(D1166,'Vta RdV'!$A$3:$B$2000,2,0),0)</f>
        <v>117</v>
      </c>
      <c r="G1166" s="66">
        <f>VLOOKUP(D1166,Objetivos!$G$5:$H$3000,2,0)</f>
        <v>1558.3696720000003</v>
      </c>
      <c r="H1166" s="67">
        <f t="shared" si="20"/>
        <v>7.5078463154280364E-2</v>
      </c>
      <c r="I1166" s="66">
        <f>IF(H1166="",0,RANK($H1166,H1166:H1167,0))</f>
        <v>1</v>
      </c>
    </row>
    <row r="1167" spans="1:9" ht="17.399999999999999" thickBot="1" x14ac:dyDescent="0.4">
      <c r="A1167" s="218">
        <v>60</v>
      </c>
      <c r="B1167" s="218" t="s">
        <v>2136</v>
      </c>
      <c r="C1167" s="219" t="s">
        <v>438</v>
      </c>
      <c r="D1167" s="219">
        <v>52715</v>
      </c>
      <c r="E1167" s="219" t="s">
        <v>2142</v>
      </c>
      <c r="F1167" s="55">
        <f>IFERROR(VLOOKUP(D1167,'Vta RdV'!$A$3:$B$2000,2,0),0)</f>
        <v>0</v>
      </c>
      <c r="G1167" s="55">
        <f>VLOOKUP(D1167,Objetivos!$G$5:$H$3000,2,0)</f>
        <v>1312.6865280000002</v>
      </c>
      <c r="H1167" s="56">
        <f t="shared" si="20"/>
        <v>0</v>
      </c>
      <c r="I1167" s="55">
        <f>IF(H1167="",0,RANK($H1167,H1166:H1167,0))</f>
        <v>2</v>
      </c>
    </row>
    <row r="1168" spans="1:9" ht="16.8" x14ac:dyDescent="0.35">
      <c r="A1168" s="220">
        <v>60</v>
      </c>
      <c r="B1168" s="220" t="s">
        <v>2136</v>
      </c>
      <c r="C1168" s="221" t="s">
        <v>438</v>
      </c>
      <c r="D1168" s="221">
        <v>53618</v>
      </c>
      <c r="E1168" s="221" t="s">
        <v>2143</v>
      </c>
      <c r="F1168" s="230">
        <f>IFERROR(VLOOKUP(D1168,'Vta RdV'!$A$3:$B$2000,2,0),0)</f>
        <v>0</v>
      </c>
      <c r="G1168" s="230">
        <f>VLOOKUP(D1168,Objetivos!$G$5:$H$3000,2,0)</f>
        <v>928.94204800000011</v>
      </c>
      <c r="H1168" s="233">
        <f t="shared" si="20"/>
        <v>0</v>
      </c>
      <c r="I1168" s="230">
        <f>IF(H1168="",0,RANK($H1168,H1168:H1169,0))</f>
        <v>2</v>
      </c>
    </row>
    <row r="1169" spans="1:9" ht="17.399999999999999" thickBot="1" x14ac:dyDescent="0.4">
      <c r="A1169" s="222">
        <v>60</v>
      </c>
      <c r="B1169" s="222" t="s">
        <v>2136</v>
      </c>
      <c r="C1169" s="223" t="s">
        <v>438</v>
      </c>
      <c r="D1169" s="223">
        <v>53521</v>
      </c>
      <c r="E1169" s="223" t="s">
        <v>2144</v>
      </c>
      <c r="F1169" s="231">
        <f>IFERROR(VLOOKUP(D1169,'Vta RdV'!$A$3:$B$2000,2,0),0)</f>
        <v>184.56</v>
      </c>
      <c r="G1169" s="231">
        <f>VLOOKUP(D1169,Objetivos!$G$5:$H$3000,2,0)</f>
        <v>723.45640000000003</v>
      </c>
      <c r="H1169" s="234">
        <f t="shared" si="20"/>
        <v>0.25510866999034082</v>
      </c>
      <c r="I1169" s="231">
        <f>IF(H1169="",0,RANK($H1169,H1168:H1169,0))</f>
        <v>1</v>
      </c>
    </row>
    <row r="1170" spans="1:9" ht="16.8" x14ac:dyDescent="0.35">
      <c r="A1170" s="216">
        <v>60</v>
      </c>
      <c r="B1170" s="216" t="s">
        <v>2136</v>
      </c>
      <c r="C1170" s="217" t="s">
        <v>438</v>
      </c>
      <c r="D1170" s="217">
        <v>53765</v>
      </c>
      <c r="E1170" s="217" t="s">
        <v>2145</v>
      </c>
      <c r="F1170" s="66">
        <f>IFERROR(VLOOKUP(D1170,'Vta RdV'!$A$3:$B$2000,2,0),0)</f>
        <v>0</v>
      </c>
      <c r="G1170" s="66">
        <f>VLOOKUP(D1170,Objetivos!$G$5:$H$3000,2,0)</f>
        <v>517.09931200000005</v>
      </c>
      <c r="H1170" s="67">
        <f t="shared" si="20"/>
        <v>0</v>
      </c>
      <c r="I1170" s="66">
        <f>IF(H1170="",0,RANK($H1170,H1170:H1171,0))</f>
        <v>1</v>
      </c>
    </row>
    <row r="1171" spans="1:9" ht="17.399999999999999" thickBot="1" x14ac:dyDescent="0.4">
      <c r="A1171" s="218">
        <v>60</v>
      </c>
      <c r="B1171" s="218" t="s">
        <v>2136</v>
      </c>
      <c r="C1171" s="219" t="s">
        <v>438</v>
      </c>
      <c r="D1171" s="219">
        <v>53696</v>
      </c>
      <c r="E1171" s="219" t="s">
        <v>2146</v>
      </c>
      <c r="F1171" s="55">
        <f>IFERROR(VLOOKUP(D1171,'Vta RdV'!$A$3:$B$2000,2,0),0)</f>
        <v>0</v>
      </c>
      <c r="G1171" s="55">
        <f>VLOOKUP(D1171,Objetivos!$G$5:$H$3000,2,0)</f>
        <v>494.52674400000006</v>
      </c>
      <c r="H1171" s="56">
        <f t="shared" si="20"/>
        <v>0</v>
      </c>
      <c r="I1171" s="55">
        <f>IF(H1171="",0,RANK($H1171,H1170:H1171,0))</f>
        <v>1</v>
      </c>
    </row>
    <row r="1172" spans="1:9" ht="16.8" x14ac:dyDescent="0.35">
      <c r="A1172" s="220">
        <v>61</v>
      </c>
      <c r="B1172" s="220" t="s">
        <v>2147</v>
      </c>
      <c r="C1172" s="221" t="s">
        <v>440</v>
      </c>
      <c r="D1172" s="221">
        <v>11576</v>
      </c>
      <c r="E1172" s="221" t="s">
        <v>2148</v>
      </c>
      <c r="F1172" s="230">
        <f>IFERROR(VLOOKUP(D1172,'Vta RdV'!$A$3:$B$2000,2,0),0)</f>
        <v>0</v>
      </c>
      <c r="G1172" s="230">
        <f>VLOOKUP(D1172,Objetivos!$G$5:$H$3000,2,0)</f>
        <v>2510.8338480000002</v>
      </c>
      <c r="H1172" s="233">
        <f t="shared" si="20"/>
        <v>0</v>
      </c>
      <c r="I1172" s="230">
        <f>IF(H1172="",0,RANK($H1172,H1172:H1173,0))</f>
        <v>1</v>
      </c>
    </row>
    <row r="1173" spans="1:9" ht="17.399999999999999" thickBot="1" x14ac:dyDescent="0.4">
      <c r="A1173" s="222">
        <v>61</v>
      </c>
      <c r="B1173" s="222" t="s">
        <v>2147</v>
      </c>
      <c r="C1173" s="223" t="s">
        <v>440</v>
      </c>
      <c r="D1173" s="223">
        <v>5479</v>
      </c>
      <c r="E1173" s="223" t="s">
        <v>2149</v>
      </c>
      <c r="F1173" s="231">
        <f>IFERROR(VLOOKUP(D1173,'Vta RdV'!$A$3:$B$2000,2,0),0)</f>
        <v>0</v>
      </c>
      <c r="G1173" s="231">
        <f>VLOOKUP(D1173,Objetivos!$G$5:$H$3000,2,0)</f>
        <v>1593.5553120000002</v>
      </c>
      <c r="H1173" s="234">
        <f t="shared" si="20"/>
        <v>0</v>
      </c>
      <c r="I1173" s="231">
        <f>IF(H1173="",0,RANK($H1173,H1172:H1173,0))</f>
        <v>1</v>
      </c>
    </row>
    <row r="1174" spans="1:9" ht="16.8" x14ac:dyDescent="0.35">
      <c r="A1174" s="216">
        <v>61</v>
      </c>
      <c r="B1174" s="216" t="s">
        <v>2147</v>
      </c>
      <c r="C1174" s="217" t="s">
        <v>440</v>
      </c>
      <c r="D1174" s="217">
        <v>177</v>
      </c>
      <c r="E1174" s="217" t="s">
        <v>2150</v>
      </c>
      <c r="F1174" s="66">
        <f>IFERROR(VLOOKUP(D1174,'Vta RdV'!$A$3:$B$2000,2,0),0)</f>
        <v>0</v>
      </c>
      <c r="G1174" s="66">
        <f>VLOOKUP(D1174,Objetivos!$G$5:$H$3000,2,0)</f>
        <v>1518.5282526315791</v>
      </c>
      <c r="H1174" s="67">
        <f t="shared" si="20"/>
        <v>0</v>
      </c>
      <c r="I1174" s="66">
        <f>IF(H1174="",0,RANK($H1174,H1174:H1175,0))</f>
        <v>1</v>
      </c>
    </row>
    <row r="1175" spans="1:9" ht="17.399999999999999" thickBot="1" x14ac:dyDescent="0.4">
      <c r="A1175" s="218">
        <v>61</v>
      </c>
      <c r="B1175" s="218" t="s">
        <v>2147</v>
      </c>
      <c r="C1175" s="219" t="s">
        <v>440</v>
      </c>
      <c r="D1175" s="219">
        <v>53216</v>
      </c>
      <c r="E1175" s="219" t="s">
        <v>2151</v>
      </c>
      <c r="F1175" s="55">
        <f>IFERROR(VLOOKUP(D1175,'Vta RdV'!$A$3:$B$2000,2,0),0)</f>
        <v>0</v>
      </c>
      <c r="G1175" s="55">
        <f>VLOOKUP(D1175,Objetivos!$G$5:$H$3000,2,0)</f>
        <v>1215.772432</v>
      </c>
      <c r="H1175" s="56">
        <f t="shared" si="20"/>
        <v>0</v>
      </c>
      <c r="I1175" s="55">
        <f>IF(H1175="",0,RANK($H1175,H1174:H1175,0))</f>
        <v>1</v>
      </c>
    </row>
    <row r="1176" spans="1:9" ht="16.8" x14ac:dyDescent="0.35">
      <c r="A1176" s="220">
        <v>61</v>
      </c>
      <c r="B1176" s="220" t="s">
        <v>2147</v>
      </c>
      <c r="C1176" s="221" t="s">
        <v>440</v>
      </c>
      <c r="D1176" s="221">
        <v>53456</v>
      </c>
      <c r="E1176" s="221" t="s">
        <v>2152</v>
      </c>
      <c r="F1176" s="230">
        <f>IFERROR(VLOOKUP(D1176,'Vta RdV'!$A$3:$B$2000,2,0),0)</f>
        <v>0</v>
      </c>
      <c r="G1176" s="230">
        <f>VLOOKUP(D1176,Objetivos!$G$5:$H$3000,2,0)</f>
        <v>1134.2414880000001</v>
      </c>
      <c r="H1176" s="233">
        <f t="shared" si="20"/>
        <v>0</v>
      </c>
      <c r="I1176" s="230">
        <f>IF(H1176="",0,RANK($H1176,H1176:H1177,0))</f>
        <v>2</v>
      </c>
    </row>
    <row r="1177" spans="1:9" ht="17.399999999999999" thickBot="1" x14ac:dyDescent="0.4">
      <c r="A1177" s="222">
        <v>61</v>
      </c>
      <c r="B1177" s="222" t="s">
        <v>2147</v>
      </c>
      <c r="C1177" s="223" t="s">
        <v>440</v>
      </c>
      <c r="D1177" s="223">
        <v>53455</v>
      </c>
      <c r="E1177" s="223" t="s">
        <v>2153</v>
      </c>
      <c r="F1177" s="231">
        <f>IFERROR(VLOOKUP(D1177,'Vta RdV'!$A$3:$B$2000,2,0),0)</f>
        <v>66</v>
      </c>
      <c r="G1177" s="231">
        <f>VLOOKUP(D1177,Objetivos!$G$5:$H$3000,2,0)</f>
        <v>919.69305600000007</v>
      </c>
      <c r="H1177" s="234">
        <f t="shared" si="20"/>
        <v>7.1763073092073013E-2</v>
      </c>
      <c r="I1177" s="231">
        <f>IF(H1177="",0,RANK($H1177,H1176:H1177,0))</f>
        <v>1</v>
      </c>
    </row>
    <row r="1178" spans="1:9" ht="16.8" x14ac:dyDescent="0.35">
      <c r="A1178" s="216">
        <v>61</v>
      </c>
      <c r="B1178" s="216" t="s">
        <v>2147</v>
      </c>
      <c r="C1178" s="217" t="s">
        <v>440</v>
      </c>
      <c r="D1178" s="217">
        <v>53740</v>
      </c>
      <c r="E1178" s="217" t="s">
        <v>2154</v>
      </c>
      <c r="F1178" s="66">
        <f>IFERROR(VLOOKUP(D1178,'Vta RdV'!$A$3:$B$2000,2,0),0)</f>
        <v>0</v>
      </c>
      <c r="G1178" s="66">
        <f>VLOOKUP(D1178,Objetivos!$G$5:$H$3000,2,0)</f>
        <v>794.7269839999999</v>
      </c>
      <c r="H1178" s="67">
        <f t="shared" si="20"/>
        <v>0</v>
      </c>
      <c r="I1178" s="66">
        <f>IF(H1178="",0,RANK($H1178,H1178:H1179,0))</f>
        <v>1</v>
      </c>
    </row>
    <row r="1179" spans="1:9" ht="17.399999999999999" thickBot="1" x14ac:dyDescent="0.4">
      <c r="A1179" s="218">
        <v>61</v>
      </c>
      <c r="B1179" s="218" t="s">
        <v>2147</v>
      </c>
      <c r="C1179" s="219" t="s">
        <v>440</v>
      </c>
      <c r="D1179" s="219">
        <v>53864</v>
      </c>
      <c r="E1179" s="219" t="s">
        <v>2155</v>
      </c>
      <c r="F1179" s="55">
        <f>IFERROR(VLOOKUP(D1179,'Vta RdV'!$A$3:$B$2000,2,0),0)</f>
        <v>0</v>
      </c>
      <c r="G1179" s="55">
        <f>VLOOKUP(D1179,Objetivos!$G$5:$H$3000,2,0)</f>
        <v>539.00047200000006</v>
      </c>
      <c r="H1179" s="56">
        <f t="shared" si="20"/>
        <v>0</v>
      </c>
      <c r="I1179" s="55">
        <f>IF(H1179="",0,RANK($H1179,H1178:H1179,0))</f>
        <v>1</v>
      </c>
    </row>
    <row r="1180" spans="1:9" ht="16.8" x14ac:dyDescent="0.35">
      <c r="A1180" s="220">
        <v>61</v>
      </c>
      <c r="B1180" s="220" t="s">
        <v>2156</v>
      </c>
      <c r="C1180" s="221" t="s">
        <v>442</v>
      </c>
      <c r="D1180" s="221">
        <v>5603</v>
      </c>
      <c r="E1180" s="221" t="s">
        <v>2157</v>
      </c>
      <c r="F1180" s="230">
        <f>IFERROR(VLOOKUP(D1180,'Vta RdV'!$A$3:$B$2000,2,0),0)</f>
        <v>77</v>
      </c>
      <c r="G1180" s="230">
        <f>VLOOKUP(D1180,Objetivos!$G$5:$H$3000,2,0)</f>
        <v>7433.2834222222227</v>
      </c>
      <c r="H1180" s="233">
        <f t="shared" si="20"/>
        <v>1.0358813948867351E-2</v>
      </c>
      <c r="I1180" s="230">
        <f>IF(H1180="",0,RANK($H1180,H1180:H1181,0))</f>
        <v>2</v>
      </c>
    </row>
    <row r="1181" spans="1:9" ht="17.399999999999999" thickBot="1" x14ac:dyDescent="0.4">
      <c r="A1181" s="222">
        <v>61</v>
      </c>
      <c r="B1181" s="222" t="s">
        <v>2156</v>
      </c>
      <c r="C1181" s="223" t="s">
        <v>442</v>
      </c>
      <c r="D1181" s="223">
        <v>3340</v>
      </c>
      <c r="E1181" s="223" t="s">
        <v>2158</v>
      </c>
      <c r="F1181" s="231">
        <f>IFERROR(VLOOKUP(D1181,'Vta RdV'!$A$3:$B$2000,2,0),0)</f>
        <v>325.63</v>
      </c>
      <c r="G1181" s="231">
        <f>VLOOKUP(D1181,Objetivos!$G$5:$H$3000,2,0)</f>
        <v>5559.5135242105271</v>
      </c>
      <c r="H1181" s="234">
        <f t="shared" si="20"/>
        <v>5.8571671528803548E-2</v>
      </c>
      <c r="I1181" s="231">
        <f>IF(H1181="",0,RANK($H1181,H1180:H1181,0))</f>
        <v>1</v>
      </c>
    </row>
    <row r="1182" spans="1:9" ht="16.8" x14ac:dyDescent="0.35">
      <c r="A1182" s="216">
        <v>61</v>
      </c>
      <c r="B1182" s="216" t="s">
        <v>2156</v>
      </c>
      <c r="C1182" s="217" t="s">
        <v>442</v>
      </c>
      <c r="D1182" s="217">
        <v>778</v>
      </c>
      <c r="E1182" s="217" t="s">
        <v>2159</v>
      </c>
      <c r="F1182" s="66">
        <f>IFERROR(VLOOKUP(D1182,'Vta RdV'!$A$3:$B$2000,2,0),0)</f>
        <v>604.30999999999995</v>
      </c>
      <c r="G1182" s="66">
        <f>VLOOKUP(D1182,Objetivos!$G$5:$H$3000,2,0)</f>
        <v>5036.4329040000002</v>
      </c>
      <c r="H1182" s="67">
        <f t="shared" si="20"/>
        <v>0.11998769992945783</v>
      </c>
      <c r="I1182" s="66">
        <f>IF(H1182="",0,RANK($H1182,H1182:H1183,0))</f>
        <v>2</v>
      </c>
    </row>
    <row r="1183" spans="1:9" ht="17.399999999999999" thickBot="1" x14ac:dyDescent="0.4">
      <c r="A1183" s="218">
        <v>61</v>
      </c>
      <c r="B1183" s="218" t="s">
        <v>2156</v>
      </c>
      <c r="C1183" s="219" t="s">
        <v>442</v>
      </c>
      <c r="D1183" s="219">
        <v>6356</v>
      </c>
      <c r="E1183" s="219" t="s">
        <v>2160</v>
      </c>
      <c r="F1183" s="55">
        <f>IFERROR(VLOOKUP(D1183,'Vta RdV'!$A$3:$B$2000,2,0),0)</f>
        <v>1285.3800000000001</v>
      </c>
      <c r="G1183" s="55">
        <f>VLOOKUP(D1183,Objetivos!$G$5:$H$3000,2,0)</f>
        <v>3906.6771120000008</v>
      </c>
      <c r="H1183" s="56">
        <f t="shared" si="20"/>
        <v>0.32902130458945383</v>
      </c>
      <c r="I1183" s="55">
        <f>IF(H1183="",0,RANK($H1183,H1182:H1183,0))</f>
        <v>1</v>
      </c>
    </row>
    <row r="1184" spans="1:9" ht="16.8" x14ac:dyDescent="0.35">
      <c r="A1184" s="220">
        <v>61</v>
      </c>
      <c r="B1184" s="220" t="s">
        <v>2156</v>
      </c>
      <c r="C1184" s="221" t="s">
        <v>442</v>
      </c>
      <c r="D1184" s="221">
        <v>4639</v>
      </c>
      <c r="E1184" s="221" t="s">
        <v>2161</v>
      </c>
      <c r="F1184" s="230">
        <f>IFERROR(VLOOKUP(D1184,'Vta RdV'!$A$3:$B$2000,2,0),0)</f>
        <v>38.5</v>
      </c>
      <c r="G1184" s="230">
        <f>VLOOKUP(D1184,Objetivos!$G$5:$H$3000,2,0)</f>
        <v>3441.6472800000006</v>
      </c>
      <c r="H1184" s="233">
        <f t="shared" si="20"/>
        <v>1.1186503690755897E-2</v>
      </c>
      <c r="I1184" s="230">
        <f>IF(H1184="",0,RANK($H1184,H1184:H1185,0))</f>
        <v>2</v>
      </c>
    </row>
    <row r="1185" spans="1:9" ht="17.399999999999999" thickBot="1" x14ac:dyDescent="0.4">
      <c r="A1185" s="222">
        <v>61</v>
      </c>
      <c r="B1185" s="222" t="s">
        <v>2156</v>
      </c>
      <c r="C1185" s="223" t="s">
        <v>442</v>
      </c>
      <c r="D1185" s="223">
        <v>7317</v>
      </c>
      <c r="E1185" s="223" t="s">
        <v>2162</v>
      </c>
      <c r="F1185" s="231">
        <f>IFERROR(VLOOKUP(D1185,'Vta RdV'!$A$3:$B$2000,2,0),0)</f>
        <v>127.44</v>
      </c>
      <c r="G1185" s="231">
        <f>VLOOKUP(D1185,Objetivos!$G$5:$H$3000,2,0)</f>
        <v>3266.3454879999999</v>
      </c>
      <c r="H1185" s="234">
        <f t="shared" si="20"/>
        <v>3.9016080959039079E-2</v>
      </c>
      <c r="I1185" s="231">
        <f>IF(H1185="",0,RANK($H1185,H1184:H1185,0))</f>
        <v>1</v>
      </c>
    </row>
    <row r="1186" spans="1:9" ht="16.8" x14ac:dyDescent="0.35">
      <c r="A1186" s="216">
        <v>61</v>
      </c>
      <c r="B1186" s="216" t="s">
        <v>2156</v>
      </c>
      <c r="C1186" s="217" t="s">
        <v>442</v>
      </c>
      <c r="D1186" s="217">
        <v>6412</v>
      </c>
      <c r="E1186" s="217" t="s">
        <v>2163</v>
      </c>
      <c r="F1186" s="66">
        <f>IFERROR(VLOOKUP(D1186,'Vta RdV'!$A$3:$B$2000,2,0),0)</f>
        <v>0</v>
      </c>
      <c r="G1186" s="66">
        <f>VLOOKUP(D1186,Objetivos!$G$5:$H$3000,2,0)</f>
        <v>3170.1876880000004</v>
      </c>
      <c r="H1186" s="67">
        <f t="shared" si="20"/>
        <v>0</v>
      </c>
      <c r="I1186" s="66">
        <f>IF(H1186="",0,RANK($H1186,H1186:H1187,0))</f>
        <v>2</v>
      </c>
    </row>
    <row r="1187" spans="1:9" ht="17.399999999999999" thickBot="1" x14ac:dyDescent="0.4">
      <c r="A1187" s="218">
        <v>61</v>
      </c>
      <c r="B1187" s="218" t="s">
        <v>2156</v>
      </c>
      <c r="C1187" s="219" t="s">
        <v>442</v>
      </c>
      <c r="D1187" s="219">
        <v>2498</v>
      </c>
      <c r="E1187" s="219" t="s">
        <v>2164</v>
      </c>
      <c r="F1187" s="55">
        <f>IFERROR(VLOOKUP(D1187,'Vta RdV'!$A$3:$B$2000,2,0),0)</f>
        <v>49.76</v>
      </c>
      <c r="G1187" s="55">
        <f>VLOOKUP(D1187,Objetivos!$G$5:$H$3000,2,0)</f>
        <v>3225.7855578947374</v>
      </c>
      <c r="H1187" s="56">
        <f t="shared" si="20"/>
        <v>1.5425699913070213E-2</v>
      </c>
      <c r="I1187" s="55">
        <f>IF(H1187="",0,RANK($H1187,H1186:H1187,0))</f>
        <v>1</v>
      </c>
    </row>
    <row r="1188" spans="1:9" ht="16.8" x14ac:dyDescent="0.35">
      <c r="A1188" s="220">
        <v>61</v>
      </c>
      <c r="B1188" s="220" t="s">
        <v>2156</v>
      </c>
      <c r="C1188" s="221" t="s">
        <v>442</v>
      </c>
      <c r="D1188" s="221">
        <v>641</v>
      </c>
      <c r="E1188" s="221" t="s">
        <v>2165</v>
      </c>
      <c r="F1188" s="230">
        <f>IFERROR(VLOOKUP(D1188,'Vta RdV'!$A$3:$B$2000,2,0),0)</f>
        <v>188.46</v>
      </c>
      <c r="G1188" s="230">
        <f>VLOOKUP(D1188,Objetivos!$G$5:$H$3000,2,0)</f>
        <v>2760.0703680000001</v>
      </c>
      <c r="H1188" s="233">
        <f t="shared" si="20"/>
        <v>6.8280867830395831E-2</v>
      </c>
      <c r="I1188" s="230">
        <f>IF(H1188="",0,RANK($H1188,H1188:H1189,0))</f>
        <v>1</v>
      </c>
    </row>
    <row r="1189" spans="1:9" ht="17.399999999999999" thickBot="1" x14ac:dyDescent="0.4">
      <c r="A1189" s="222">
        <v>61</v>
      </c>
      <c r="B1189" s="222" t="s">
        <v>2156</v>
      </c>
      <c r="C1189" s="223" t="s">
        <v>442</v>
      </c>
      <c r="D1189" s="223">
        <v>53852</v>
      </c>
      <c r="E1189" s="223" t="s">
        <v>2166</v>
      </c>
      <c r="F1189" s="231">
        <f>IFERROR(VLOOKUP(D1189,'Vta RdV'!$A$3:$B$2000,2,0),0)</f>
        <v>0</v>
      </c>
      <c r="G1189" s="231">
        <f>VLOOKUP(D1189,Objetivos!$G$5:$H$3000,2,0)</f>
        <v>2543.812136</v>
      </c>
      <c r="H1189" s="234">
        <f t="shared" si="20"/>
        <v>0</v>
      </c>
      <c r="I1189" s="231">
        <f>IF(H1189="",0,RANK($H1189,H1188:H1189,0))</f>
        <v>2</v>
      </c>
    </row>
    <row r="1190" spans="1:9" ht="16.8" x14ac:dyDescent="0.35">
      <c r="A1190" s="216">
        <v>61</v>
      </c>
      <c r="B1190" s="216" t="s">
        <v>2156</v>
      </c>
      <c r="C1190" s="217" t="s">
        <v>442</v>
      </c>
      <c r="D1190" s="217">
        <v>7304</v>
      </c>
      <c r="E1190" s="217" t="s">
        <v>2167</v>
      </c>
      <c r="F1190" s="66">
        <f>IFERROR(VLOOKUP(D1190,'Vta RdV'!$A$3:$B$2000,2,0),0)</f>
        <v>2469.54</v>
      </c>
      <c r="G1190" s="66">
        <f>VLOOKUP(D1190,Objetivos!$G$5:$H$3000,2,0)</f>
        <v>2390.875888</v>
      </c>
      <c r="H1190" s="67">
        <f t="shared" si="20"/>
        <v>1.0329017965318992</v>
      </c>
      <c r="I1190" s="66">
        <f>IF(H1190="",0,RANK($H1190,H1190:H1191,0))</f>
        <v>1</v>
      </c>
    </row>
    <row r="1191" spans="1:9" ht="17.399999999999999" thickBot="1" x14ac:dyDescent="0.4">
      <c r="A1191" s="218">
        <v>61</v>
      </c>
      <c r="B1191" s="218" t="s">
        <v>2156</v>
      </c>
      <c r="C1191" s="219" t="s">
        <v>442</v>
      </c>
      <c r="D1191" s="219">
        <v>53615</v>
      </c>
      <c r="E1191" s="219" t="s">
        <v>2168</v>
      </c>
      <c r="F1191" s="55">
        <f>IFERROR(VLOOKUP(D1191,'Vta RdV'!$A$3:$B$2000,2,0),0)</f>
        <v>0</v>
      </c>
      <c r="G1191" s="55">
        <f>VLOOKUP(D1191,Objetivos!$G$5:$H$3000,2,0)</f>
        <v>1860.266016</v>
      </c>
      <c r="H1191" s="56">
        <f t="shared" si="20"/>
        <v>0</v>
      </c>
      <c r="I1191" s="55">
        <f>IF(H1191="",0,RANK($H1191,H1190:H1191,0))</f>
        <v>2</v>
      </c>
    </row>
    <row r="1192" spans="1:9" ht="16.8" x14ac:dyDescent="0.35">
      <c r="A1192" s="220">
        <v>61</v>
      </c>
      <c r="B1192" s="220" t="s">
        <v>2156</v>
      </c>
      <c r="C1192" s="221" t="s">
        <v>442</v>
      </c>
      <c r="D1192" s="221">
        <v>40554</v>
      </c>
      <c r="E1192" s="221" t="s">
        <v>2169</v>
      </c>
      <c r="F1192" s="230">
        <f>IFERROR(VLOOKUP(D1192,'Vta RdV'!$A$3:$B$2000,2,0),0)</f>
        <v>0</v>
      </c>
      <c r="G1192" s="230">
        <f>VLOOKUP(D1192,Objetivos!$G$5:$H$3000,2,0)</f>
        <v>1371.48128</v>
      </c>
      <c r="H1192" s="233">
        <f t="shared" si="20"/>
        <v>0</v>
      </c>
      <c r="I1192" s="230">
        <f>IF(H1192="",0,RANK($H1192,H1192:H1193,0))</f>
        <v>2</v>
      </c>
    </row>
    <row r="1193" spans="1:9" ht="17.399999999999999" thickBot="1" x14ac:dyDescent="0.4">
      <c r="A1193" s="222">
        <v>61</v>
      </c>
      <c r="B1193" s="222" t="s">
        <v>2156</v>
      </c>
      <c r="C1193" s="223" t="s">
        <v>442</v>
      </c>
      <c r="D1193" s="223">
        <v>40425</v>
      </c>
      <c r="E1193" s="223" t="s">
        <v>2170</v>
      </c>
      <c r="F1193" s="231">
        <f>IFERROR(VLOOKUP(D1193,'Vta RdV'!$A$3:$B$2000,2,0),0)</f>
        <v>33.75</v>
      </c>
      <c r="G1193" s="231">
        <f>VLOOKUP(D1193,Objetivos!$G$5:$H$3000,2,0)</f>
        <v>1363.6756640000003</v>
      </c>
      <c r="H1193" s="234">
        <f t="shared" si="20"/>
        <v>2.4749286718956945E-2</v>
      </c>
      <c r="I1193" s="231">
        <f>IF(H1193="",0,RANK($H1193,H1192:H1193,0))</f>
        <v>1</v>
      </c>
    </row>
    <row r="1194" spans="1:9" ht="16.8" x14ac:dyDescent="0.35">
      <c r="A1194" s="216">
        <v>61</v>
      </c>
      <c r="B1194" s="216" t="s">
        <v>2171</v>
      </c>
      <c r="C1194" s="217" t="s">
        <v>444</v>
      </c>
      <c r="D1194" s="217">
        <v>58085</v>
      </c>
      <c r="E1194" s="217" t="s">
        <v>2172</v>
      </c>
      <c r="F1194" s="66">
        <f>IFERROR(VLOOKUP(D1194,'Vta RdV'!$A$3:$B$2000,2,0),0)</f>
        <v>387.21000000000004</v>
      </c>
      <c r="G1194" s="66">
        <f>VLOOKUP(D1194,Objetivos!$G$5:$H$3000,2,0)</f>
        <v>1398.7033200000001</v>
      </c>
      <c r="H1194" s="67">
        <f t="shared" si="20"/>
        <v>0.27683497598332718</v>
      </c>
      <c r="I1194" s="66">
        <f>IF(H1194="",0,RANK($H1194,H1194:H1195,0))</f>
        <v>1</v>
      </c>
    </row>
    <row r="1195" spans="1:9" ht="17.399999999999999" thickBot="1" x14ac:dyDescent="0.4">
      <c r="A1195" s="218">
        <v>61</v>
      </c>
      <c r="B1195" s="218" t="s">
        <v>2171</v>
      </c>
      <c r="C1195" s="219" t="s">
        <v>444</v>
      </c>
      <c r="D1195" s="219">
        <v>54042</v>
      </c>
      <c r="E1195" s="219" t="s">
        <v>2173</v>
      </c>
      <c r="F1195" s="55">
        <f>IFERROR(VLOOKUP(D1195,'Vta RdV'!$A$3:$B$2000,2,0),0)</f>
        <v>229.87</v>
      </c>
      <c r="G1195" s="55">
        <f>VLOOKUP(D1195,Objetivos!$G$5:$H$3000,2,0)</f>
        <v>1329.2404560000002</v>
      </c>
      <c r="H1195" s="56">
        <f t="shared" si="20"/>
        <v>0.17293334622972081</v>
      </c>
      <c r="I1195" s="55">
        <f>IF(H1195="",0,RANK($H1195,H1194:H1195,0))</f>
        <v>2</v>
      </c>
    </row>
    <row r="1196" spans="1:9" ht="16.8" x14ac:dyDescent="0.35">
      <c r="A1196" s="220">
        <v>61</v>
      </c>
      <c r="B1196" s="220" t="s">
        <v>2171</v>
      </c>
      <c r="C1196" s="221" t="s">
        <v>444</v>
      </c>
      <c r="D1196" s="221">
        <v>58382</v>
      </c>
      <c r="E1196" s="221" t="s">
        <v>2174</v>
      </c>
      <c r="F1196" s="230">
        <f>IFERROR(VLOOKUP(D1196,'Vta RdV'!$A$3:$B$2000,2,0),0)</f>
        <v>0</v>
      </c>
      <c r="G1196" s="230">
        <f>VLOOKUP(D1196,Objetivos!$G$5:$H$3000,2,0)</f>
        <v>1293.3411120000001</v>
      </c>
      <c r="H1196" s="233">
        <f t="shared" si="20"/>
        <v>0</v>
      </c>
      <c r="I1196" s="230">
        <f>IF(H1196="",0,RANK($H1196,H1196:H1197,0))</f>
        <v>1</v>
      </c>
    </row>
    <row r="1197" spans="1:9" ht="17.399999999999999" thickBot="1" x14ac:dyDescent="0.4">
      <c r="A1197" s="222">
        <v>61</v>
      </c>
      <c r="B1197" s="222" t="s">
        <v>2171</v>
      </c>
      <c r="C1197" s="223" t="s">
        <v>444</v>
      </c>
      <c r="D1197" s="223">
        <v>53233</v>
      </c>
      <c r="E1197" s="223" t="s">
        <v>2175</v>
      </c>
      <c r="F1197" s="231">
        <f>IFERROR(VLOOKUP(D1197,'Vta RdV'!$A$3:$B$2000,2,0),0)</f>
        <v>0</v>
      </c>
      <c r="G1197" s="231">
        <f>VLOOKUP(D1197,Objetivos!$G$5:$H$3000,2,0)</f>
        <v>1152.396872</v>
      </c>
      <c r="H1197" s="234">
        <f t="shared" si="20"/>
        <v>0</v>
      </c>
      <c r="I1197" s="231">
        <f>IF(H1197="",0,RANK($H1197,H1196:H1197,0))</f>
        <v>1</v>
      </c>
    </row>
    <row r="1198" spans="1:9" ht="16.8" x14ac:dyDescent="0.35">
      <c r="A1198" s="216">
        <v>61</v>
      </c>
      <c r="B1198" s="216" t="s">
        <v>2171</v>
      </c>
      <c r="C1198" s="217" t="s">
        <v>444</v>
      </c>
      <c r="D1198" s="217">
        <v>2295</v>
      </c>
      <c r="E1198" s="217" t="s">
        <v>2176</v>
      </c>
      <c r="F1198" s="66">
        <f>IFERROR(VLOOKUP(D1198,'Vta RdV'!$A$3:$B$2000,2,0),0)</f>
        <v>82.03</v>
      </c>
      <c r="G1198" s="66">
        <f>VLOOKUP(D1198,Objetivos!$G$5:$H$3000,2,0)</f>
        <v>1080.90552</v>
      </c>
      <c r="H1198" s="67">
        <f t="shared" si="20"/>
        <v>7.5890074092692203E-2</v>
      </c>
      <c r="I1198" s="66">
        <f>IF(H1198="",0,RANK($H1198,H1198:H1199,0))</f>
        <v>1</v>
      </c>
    </row>
    <row r="1199" spans="1:9" ht="17.399999999999999" thickBot="1" x14ac:dyDescent="0.4">
      <c r="A1199" s="218">
        <v>61</v>
      </c>
      <c r="B1199" s="218" t="s">
        <v>2171</v>
      </c>
      <c r="C1199" s="219" t="s">
        <v>444</v>
      </c>
      <c r="D1199" s="219">
        <v>53042</v>
      </c>
      <c r="E1199" s="219" t="s">
        <v>2177</v>
      </c>
      <c r="F1199" s="55">
        <f>IFERROR(VLOOKUP(D1199,'Vta RdV'!$A$3:$B$2000,2,0),0)</f>
        <v>0</v>
      </c>
      <c r="G1199" s="55">
        <f>VLOOKUP(D1199,Objetivos!$G$5:$H$3000,2,0)</f>
        <v>1034.9036560000002</v>
      </c>
      <c r="H1199" s="56">
        <f t="shared" si="20"/>
        <v>0</v>
      </c>
      <c r="I1199" s="55">
        <f>IF(H1199="",0,RANK($H1199,H1198:H1199,0))</f>
        <v>2</v>
      </c>
    </row>
    <row r="1200" spans="1:9" ht="16.8" x14ac:dyDescent="0.35">
      <c r="A1200" s="220">
        <v>61</v>
      </c>
      <c r="B1200" s="220" t="s">
        <v>2178</v>
      </c>
      <c r="C1200" s="221" t="s">
        <v>441</v>
      </c>
      <c r="D1200" s="221">
        <v>30252</v>
      </c>
      <c r="E1200" s="221" t="s">
        <v>2179</v>
      </c>
      <c r="F1200" s="230">
        <f>IFERROR(VLOOKUP(D1200,'Vta RdV'!$A$3:$B$2000,2,0),0)</f>
        <v>0</v>
      </c>
      <c r="G1200" s="230">
        <f>VLOOKUP(D1200,Objetivos!$G$5:$H$3000,2,0)</f>
        <v>2402.6926720000001</v>
      </c>
      <c r="H1200" s="233">
        <f t="shared" si="20"/>
        <v>0</v>
      </c>
      <c r="I1200" s="230">
        <f>IF(H1200="",0,RANK($H1200,H1200:H1201,0))</f>
        <v>1</v>
      </c>
    </row>
    <row r="1201" spans="1:9" ht="17.399999999999999" thickBot="1" x14ac:dyDescent="0.4">
      <c r="A1201" s="222">
        <v>61</v>
      </c>
      <c r="B1201" s="222" t="s">
        <v>2178</v>
      </c>
      <c r="C1201" s="223" t="s">
        <v>441</v>
      </c>
      <c r="D1201" s="223">
        <v>42115</v>
      </c>
      <c r="E1201" s="223" t="s">
        <v>2180</v>
      </c>
      <c r="F1201" s="231">
        <f>IFERROR(VLOOKUP(D1201,'Vta RdV'!$A$3:$B$2000,2,0),0)</f>
        <v>0</v>
      </c>
      <c r="G1201" s="231">
        <f>VLOOKUP(D1201,Objetivos!$G$5:$H$3000,2,0)</f>
        <v>1850.7682720000003</v>
      </c>
      <c r="H1201" s="234">
        <f t="shared" si="20"/>
        <v>0</v>
      </c>
      <c r="I1201" s="231">
        <f>IF(H1201="",0,RANK($H1201,H1200:H1201,0))</f>
        <v>1</v>
      </c>
    </row>
    <row r="1202" spans="1:9" ht="16.8" x14ac:dyDescent="0.35">
      <c r="A1202" s="216">
        <v>61</v>
      </c>
      <c r="B1202" s="216" t="s">
        <v>2178</v>
      </c>
      <c r="C1202" s="217" t="s">
        <v>441</v>
      </c>
      <c r="D1202" s="217">
        <v>156</v>
      </c>
      <c r="E1202" s="217" t="s">
        <v>2181</v>
      </c>
      <c r="F1202" s="66">
        <f>IFERROR(VLOOKUP(D1202,'Vta RdV'!$A$3:$B$2000,2,0),0)</f>
        <v>797.52</v>
      </c>
      <c r="G1202" s="66">
        <f>VLOOKUP(D1202,Objetivos!$G$5:$H$3000,2,0)</f>
        <v>1577.9612239999999</v>
      </c>
      <c r="H1202" s="67">
        <f t="shared" si="20"/>
        <v>0.50541165896228646</v>
      </c>
      <c r="I1202" s="66">
        <f>IF(H1202="",0,RANK($H1202,H1202:H1203,0))</f>
        <v>1</v>
      </c>
    </row>
    <row r="1203" spans="1:9" ht="17.399999999999999" thickBot="1" x14ac:dyDescent="0.4">
      <c r="A1203" s="218">
        <v>61</v>
      </c>
      <c r="B1203" s="218" t="s">
        <v>2178</v>
      </c>
      <c r="C1203" s="219" t="s">
        <v>441</v>
      </c>
      <c r="D1203" s="219">
        <v>53094</v>
      </c>
      <c r="E1203" s="219" t="s">
        <v>2182</v>
      </c>
      <c r="F1203" s="55">
        <f>IFERROR(VLOOKUP(D1203,'Vta RdV'!$A$3:$B$2000,2,0),0)</f>
        <v>0</v>
      </c>
      <c r="G1203" s="55">
        <f>VLOOKUP(D1203,Objetivos!$G$5:$H$3000,2,0)</f>
        <v>1370.5758568421052</v>
      </c>
      <c r="H1203" s="56">
        <f t="shared" si="20"/>
        <v>0</v>
      </c>
      <c r="I1203" s="55">
        <f>IF(H1203="",0,RANK($H1203,H1202:H1203,0))</f>
        <v>2</v>
      </c>
    </row>
    <row r="1204" spans="1:9" ht="16.8" x14ac:dyDescent="0.35">
      <c r="A1204" s="226">
        <v>61</v>
      </c>
      <c r="B1204" s="226" t="s">
        <v>2178</v>
      </c>
      <c r="C1204" s="227" t="s">
        <v>441</v>
      </c>
      <c r="D1204" s="227">
        <v>52799</v>
      </c>
      <c r="E1204" s="227" t="s">
        <v>2183</v>
      </c>
      <c r="F1204" s="232">
        <f>IFERROR(VLOOKUP(D1204,'Vta RdV'!$A$3:$B$2000,2,0),0)</f>
        <v>0</v>
      </c>
      <c r="G1204" s="232">
        <f>VLOOKUP(D1204,Objetivos!$G$5:$H$3000,2,0)</f>
        <v>1186.3720926315791</v>
      </c>
      <c r="H1204" s="235">
        <f t="shared" si="20"/>
        <v>0</v>
      </c>
      <c r="I1204" s="232">
        <f>IF(H1204="",0,RANK($H1204,H1204:H1206,0))</f>
        <v>2</v>
      </c>
    </row>
    <row r="1205" spans="1:9" ht="16.8" x14ac:dyDescent="0.35">
      <c r="A1205" s="220">
        <v>61</v>
      </c>
      <c r="B1205" s="220" t="s">
        <v>2178</v>
      </c>
      <c r="C1205" s="221" t="s">
        <v>441</v>
      </c>
      <c r="D1205" s="221">
        <v>53668</v>
      </c>
      <c r="E1205" s="221" t="s">
        <v>2184</v>
      </c>
      <c r="F1205" s="230">
        <f>IFERROR(VLOOKUP(D1205,'Vta RdV'!$A$3:$B$2000,2,0),0)</f>
        <v>349.58000000000004</v>
      </c>
      <c r="G1205" s="230">
        <f>VLOOKUP(D1205,Objetivos!$G$5:$H$3000,2,0)</f>
        <v>954.83968800000002</v>
      </c>
      <c r="H1205" s="233">
        <f t="shared" si="20"/>
        <v>0.36611381407095434</v>
      </c>
      <c r="I1205" s="230">
        <f>IF(H1205="",0,RANK($H1205,H1204:H1206,0))</f>
        <v>1</v>
      </c>
    </row>
    <row r="1206" spans="1:9" ht="17.399999999999999" thickBot="1" x14ac:dyDescent="0.4">
      <c r="A1206" s="222">
        <v>61</v>
      </c>
      <c r="B1206" s="222" t="s">
        <v>2178</v>
      </c>
      <c r="C1206" s="223" t="s">
        <v>441</v>
      </c>
      <c r="D1206" s="223">
        <v>53976</v>
      </c>
      <c r="E1206" s="223" t="s">
        <v>2185</v>
      </c>
      <c r="F1206" s="231">
        <f>IFERROR(VLOOKUP(D1206,'Vta RdV'!$A$3:$B$2000,2,0),0)</f>
        <v>0</v>
      </c>
      <c r="G1206" s="231">
        <f>VLOOKUP(D1206,Objetivos!$G$5:$H$3000,2,0)</f>
        <v>792.69076000000007</v>
      </c>
      <c r="H1206" s="234">
        <f t="shared" si="20"/>
        <v>0</v>
      </c>
      <c r="I1206" s="231">
        <f>IF(H1206="",0,RANK($H1206,H1204:H1206,0))</f>
        <v>2</v>
      </c>
    </row>
    <row r="1207" spans="1:9" ht="16.8" x14ac:dyDescent="0.35">
      <c r="A1207" s="216">
        <v>61</v>
      </c>
      <c r="B1207" s="216" t="s">
        <v>2186</v>
      </c>
      <c r="C1207" s="217" t="s">
        <v>759</v>
      </c>
      <c r="D1207" s="217">
        <v>5445</v>
      </c>
      <c r="E1207" s="217" t="s">
        <v>2187</v>
      </c>
      <c r="F1207" s="66">
        <f>IFERROR(VLOOKUP(D1207,'Vta RdV'!$A$3:$B$2000,2,0),0)</f>
        <v>0</v>
      </c>
      <c r="G1207" s="66">
        <f>VLOOKUP(D1207,Objetivos!$G$5:$H$3000,2,0)</f>
        <v>2000.772294736842</v>
      </c>
      <c r="H1207" s="67">
        <f t="shared" si="20"/>
        <v>0</v>
      </c>
      <c r="I1207" s="66">
        <f>IF(H1207="",0,RANK($H1207,H1207:H1208,0))</f>
        <v>1</v>
      </c>
    </row>
    <row r="1208" spans="1:9" ht="17.399999999999999" thickBot="1" x14ac:dyDescent="0.4">
      <c r="A1208" s="218">
        <v>61</v>
      </c>
      <c r="B1208" s="218" t="s">
        <v>2186</v>
      </c>
      <c r="C1208" s="219" t="s">
        <v>759</v>
      </c>
      <c r="D1208" s="219">
        <v>159</v>
      </c>
      <c r="E1208" s="219" t="s">
        <v>2188</v>
      </c>
      <c r="F1208" s="55">
        <f>IFERROR(VLOOKUP(D1208,'Vta RdV'!$A$3:$B$2000,2,0),0)</f>
        <v>0</v>
      </c>
      <c r="G1208" s="55">
        <f>VLOOKUP(D1208,Objetivos!$G$5:$H$3000,2,0)</f>
        <v>1038.7549839999999</v>
      </c>
      <c r="H1208" s="56">
        <f t="shared" si="20"/>
        <v>0</v>
      </c>
      <c r="I1208" s="55">
        <f>IF(H1208="",0,RANK($H1208,H1207:H1208,0))</f>
        <v>1</v>
      </c>
    </row>
    <row r="1209" spans="1:9" ht="16.8" x14ac:dyDescent="0.35">
      <c r="A1209" s="220">
        <v>61</v>
      </c>
      <c r="B1209" s="220" t="s">
        <v>2186</v>
      </c>
      <c r="C1209" s="221" t="s">
        <v>759</v>
      </c>
      <c r="D1209" s="221">
        <v>53312</v>
      </c>
      <c r="E1209" s="221" t="s">
        <v>2189</v>
      </c>
      <c r="F1209" s="230">
        <f>IFERROR(VLOOKUP(D1209,'Vta RdV'!$A$3:$B$2000,2,0),0)</f>
        <v>111.95</v>
      </c>
      <c r="G1209" s="230">
        <f>VLOOKUP(D1209,Objetivos!$G$5:$H$3000,2,0)</f>
        <v>1032.4196319999999</v>
      </c>
      <c r="H1209" s="233">
        <f t="shared" si="20"/>
        <v>0.10843459048054989</v>
      </c>
      <c r="I1209" s="230">
        <f>IF(H1209="",0,RANK($H1209,H1209:H1210,0))</f>
        <v>1</v>
      </c>
    </row>
    <row r="1210" spans="1:9" ht="17.399999999999999" thickBot="1" x14ac:dyDescent="0.4">
      <c r="A1210" s="222">
        <v>61</v>
      </c>
      <c r="B1210" s="222" t="s">
        <v>2186</v>
      </c>
      <c r="C1210" s="223" t="s">
        <v>759</v>
      </c>
      <c r="D1210" s="223">
        <v>53563</v>
      </c>
      <c r="E1210" s="223" t="s">
        <v>2190</v>
      </c>
      <c r="F1210" s="231">
        <f>IFERROR(VLOOKUP(D1210,'Vta RdV'!$A$3:$B$2000,2,0),0)</f>
        <v>79.349999999999994</v>
      </c>
      <c r="G1210" s="231">
        <f>VLOOKUP(D1210,Objetivos!$G$5:$H$3000,2,0)</f>
        <v>1032.8715705263157</v>
      </c>
      <c r="H1210" s="234">
        <f t="shared" si="20"/>
        <v>7.682465300072687E-2</v>
      </c>
      <c r="I1210" s="231">
        <f>IF(H1210="",0,RANK($H1210,H1209:H1210,0))</f>
        <v>2</v>
      </c>
    </row>
    <row r="1211" spans="1:9" ht="16.8" x14ac:dyDescent="0.35">
      <c r="A1211" s="216">
        <v>61</v>
      </c>
      <c r="B1211" s="216" t="s">
        <v>2186</v>
      </c>
      <c r="C1211" s="217" t="s">
        <v>759</v>
      </c>
      <c r="D1211" s="217">
        <v>6133</v>
      </c>
      <c r="E1211" s="217" t="s">
        <v>2191</v>
      </c>
      <c r="F1211" s="66">
        <f>IFERROR(VLOOKUP(D1211,'Vta RdV'!$A$3:$B$2000,2,0),0)</f>
        <v>136.01999999999998</v>
      </c>
      <c r="G1211" s="66">
        <f>VLOOKUP(D1211,Objetivos!$G$5:$H$3000,2,0)</f>
        <v>996.45171368421052</v>
      </c>
      <c r="H1211" s="67">
        <f t="shared" si="20"/>
        <v>0.13650435654035778</v>
      </c>
      <c r="I1211" s="66">
        <f>IF(H1211="",0,RANK($H1211,H1211:H1212,0))</f>
        <v>1</v>
      </c>
    </row>
    <row r="1212" spans="1:9" ht="17.399999999999999" thickBot="1" x14ac:dyDescent="0.4">
      <c r="A1212" s="218">
        <v>61</v>
      </c>
      <c r="B1212" s="218" t="s">
        <v>2186</v>
      </c>
      <c r="C1212" s="219" t="s">
        <v>759</v>
      </c>
      <c r="D1212" s="219">
        <v>53564</v>
      </c>
      <c r="E1212" s="219" t="s">
        <v>2192</v>
      </c>
      <c r="F1212" s="55">
        <f>IFERROR(VLOOKUP(D1212,'Vta RdV'!$A$3:$B$2000,2,0),0)</f>
        <v>0</v>
      </c>
      <c r="G1212" s="55">
        <f>VLOOKUP(D1212,Objetivos!$G$5:$H$3000,2,0)</f>
        <v>797.98859200000015</v>
      </c>
      <c r="H1212" s="56">
        <f t="shared" si="20"/>
        <v>0</v>
      </c>
      <c r="I1212" s="55">
        <f>IF(H1212="",0,RANK($H1212,H1211:H1212,0))</f>
        <v>2</v>
      </c>
    </row>
    <row r="1213" spans="1:9" ht="16.8" x14ac:dyDescent="0.35">
      <c r="A1213" s="220">
        <v>61</v>
      </c>
      <c r="B1213" s="220" t="s">
        <v>2186</v>
      </c>
      <c r="C1213" s="221" t="s">
        <v>759</v>
      </c>
      <c r="D1213" s="221">
        <v>53427</v>
      </c>
      <c r="E1213" s="221" t="s">
        <v>2193</v>
      </c>
      <c r="F1213" s="230">
        <f>IFERROR(VLOOKUP(D1213,'Vta RdV'!$A$3:$B$2000,2,0),0)</f>
        <v>0</v>
      </c>
      <c r="G1213" s="230">
        <f>VLOOKUP(D1213,Objetivos!$G$5:$H$3000,2,0)</f>
        <v>775.62276000000008</v>
      </c>
      <c r="H1213" s="233">
        <f t="shared" si="20"/>
        <v>0</v>
      </c>
      <c r="I1213" s="230">
        <f>IF(H1213="",0,RANK($H1213,H1213:H1214,0))</f>
        <v>1</v>
      </c>
    </row>
    <row r="1214" spans="1:9" ht="17.399999999999999" thickBot="1" x14ac:dyDescent="0.4">
      <c r="A1214" s="222">
        <v>61</v>
      </c>
      <c r="B1214" s="222" t="s">
        <v>2186</v>
      </c>
      <c r="C1214" s="223" t="s">
        <v>759</v>
      </c>
      <c r="D1214" s="223">
        <v>53699</v>
      </c>
      <c r="E1214" s="223" t="s">
        <v>2194</v>
      </c>
      <c r="F1214" s="231">
        <f>IFERROR(VLOOKUP(D1214,'Vta RdV'!$A$3:$B$2000,2,0),0)</f>
        <v>0</v>
      </c>
      <c r="G1214" s="231">
        <f>VLOOKUP(D1214,Objetivos!$G$5:$H$3000,2,0)</f>
        <v>768.42261600000006</v>
      </c>
      <c r="H1214" s="234">
        <f t="shared" si="20"/>
        <v>0</v>
      </c>
      <c r="I1214" s="231">
        <f>IF(H1214="",0,RANK($H1214,H1213:H1214,0))</f>
        <v>1</v>
      </c>
    </row>
    <row r="1215" spans="1:9" ht="16.8" x14ac:dyDescent="0.35">
      <c r="A1215" s="224">
        <v>61</v>
      </c>
      <c r="B1215" s="224" t="s">
        <v>2186</v>
      </c>
      <c r="C1215" s="225" t="s">
        <v>759</v>
      </c>
      <c r="D1215" s="225">
        <v>53129</v>
      </c>
      <c r="E1215" s="225" t="s">
        <v>2195</v>
      </c>
      <c r="F1215" s="53">
        <f>IFERROR(VLOOKUP(D1215,'Vta RdV'!$A$3:$B$2000,2,0),0)</f>
        <v>0</v>
      </c>
      <c r="G1215" s="53">
        <f>VLOOKUP(D1215,Objetivos!$G$5:$H$3000,2,0)</f>
        <v>702.73707200000013</v>
      </c>
      <c r="H1215" s="61">
        <f t="shared" si="20"/>
        <v>0</v>
      </c>
      <c r="I1215" s="53">
        <f>IF(H1215="",0,RANK($H1215,H1215:H1217,0))</f>
        <v>2</v>
      </c>
    </row>
    <row r="1216" spans="1:9" ht="16.8" x14ac:dyDescent="0.35">
      <c r="A1216" s="216">
        <v>61</v>
      </c>
      <c r="B1216" s="216" t="s">
        <v>2186</v>
      </c>
      <c r="C1216" s="217" t="s">
        <v>759</v>
      </c>
      <c r="D1216" s="217">
        <v>53261</v>
      </c>
      <c r="E1216" s="217" t="s">
        <v>2196</v>
      </c>
      <c r="F1216" s="66">
        <f>IFERROR(VLOOKUP(D1216,'Vta RdV'!$A$3:$B$2000,2,0),0)</f>
        <v>0</v>
      </c>
      <c r="G1216" s="66">
        <f>VLOOKUP(D1216,Objetivos!$G$5:$H$3000,2,0)</f>
        <v>625.63012210526313</v>
      </c>
      <c r="H1216" s="67">
        <f t="shared" si="20"/>
        <v>0</v>
      </c>
      <c r="I1216" s="66">
        <f>IF(H1216="",0,RANK($H1216,H1215:H1217,0))</f>
        <v>2</v>
      </c>
    </row>
    <row r="1217" spans="1:9" ht="17.399999999999999" thickBot="1" x14ac:dyDescent="0.4">
      <c r="A1217" s="218">
        <v>61</v>
      </c>
      <c r="B1217" s="218" t="s">
        <v>2186</v>
      </c>
      <c r="C1217" s="219" t="s">
        <v>759</v>
      </c>
      <c r="D1217" s="219">
        <v>53262</v>
      </c>
      <c r="E1217" s="219" t="s">
        <v>2197</v>
      </c>
      <c r="F1217" s="55">
        <f>IFERROR(VLOOKUP(D1217,'Vta RdV'!$A$3:$B$2000,2,0),0)</f>
        <v>76.099999999999994</v>
      </c>
      <c r="G1217" s="55">
        <f>VLOOKUP(D1217,Objetivos!$G$5:$H$3000,2,0)</f>
        <v>589.77103999999997</v>
      </c>
      <c r="H1217" s="56">
        <f t="shared" si="20"/>
        <v>0.12903312444775178</v>
      </c>
      <c r="I1217" s="55">
        <f>IF(H1217="",0,RANK($H1217,H1215:H1217,0))</f>
        <v>1</v>
      </c>
    </row>
    <row r="1218" spans="1:9" ht="16.8" x14ac:dyDescent="0.35">
      <c r="A1218" s="220">
        <v>61</v>
      </c>
      <c r="B1218" s="220" t="s">
        <v>2198</v>
      </c>
      <c r="C1218" s="221" t="s">
        <v>445</v>
      </c>
      <c r="D1218" s="221">
        <v>9629</v>
      </c>
      <c r="E1218" s="221" t="s">
        <v>2199</v>
      </c>
      <c r="F1218" s="230">
        <f>IFERROR(VLOOKUP(D1218,'Vta RdV'!$A$3:$B$2000,2,0),0)</f>
        <v>0</v>
      </c>
      <c r="G1218" s="230">
        <f>VLOOKUP(D1218,Objetivos!$G$5:$H$3000,2,0)</f>
        <v>2058.801496</v>
      </c>
      <c r="H1218" s="233">
        <f t="shared" si="20"/>
        <v>0</v>
      </c>
      <c r="I1218" s="230">
        <f>IF(H1218="",0,RANK($H1218,H1218:H1219,0))</f>
        <v>1</v>
      </c>
    </row>
    <row r="1219" spans="1:9" ht="17.399999999999999" thickBot="1" x14ac:dyDescent="0.4">
      <c r="A1219" s="222">
        <v>61</v>
      </c>
      <c r="B1219" s="222" t="s">
        <v>2198</v>
      </c>
      <c r="C1219" s="223" t="s">
        <v>445</v>
      </c>
      <c r="D1219" s="223">
        <v>50303</v>
      </c>
      <c r="E1219" s="223" t="s">
        <v>2200</v>
      </c>
      <c r="F1219" s="231">
        <f>IFERROR(VLOOKUP(D1219,'Vta RdV'!$A$3:$B$2000,2,0),0)</f>
        <v>0</v>
      </c>
      <c r="G1219" s="231">
        <f>VLOOKUP(D1219,Objetivos!$G$5:$H$3000,2,0)</f>
        <v>1449.252688</v>
      </c>
      <c r="H1219" s="234">
        <f t="shared" si="20"/>
        <v>0</v>
      </c>
      <c r="I1219" s="231">
        <f>IF(H1219="",0,RANK($H1219,H1218:H1219,0))</f>
        <v>1</v>
      </c>
    </row>
    <row r="1220" spans="1:9" ht="16.8" x14ac:dyDescent="0.35">
      <c r="A1220" s="216">
        <v>61</v>
      </c>
      <c r="B1220" s="216" t="s">
        <v>2198</v>
      </c>
      <c r="C1220" s="217" t="s">
        <v>445</v>
      </c>
      <c r="D1220" s="217">
        <v>5134</v>
      </c>
      <c r="E1220" s="217" t="s">
        <v>2201</v>
      </c>
      <c r="F1220" s="66">
        <f>IFERROR(VLOOKUP(D1220,'Vta RdV'!$A$3:$B$2000,2,0),0)</f>
        <v>0</v>
      </c>
      <c r="G1220" s="66">
        <f>VLOOKUP(D1220,Objetivos!$G$5:$H$3000,2,0)</f>
        <v>1383.2263600000001</v>
      </c>
      <c r="H1220" s="67">
        <f t="shared" si="20"/>
        <v>0</v>
      </c>
      <c r="I1220" s="66">
        <f>IF(H1220="",0,RANK($H1220,H1220:H1221,0))</f>
        <v>1</v>
      </c>
    </row>
    <row r="1221" spans="1:9" ht="17.399999999999999" thickBot="1" x14ac:dyDescent="0.4">
      <c r="A1221" s="218">
        <v>61</v>
      </c>
      <c r="B1221" s="218" t="s">
        <v>2198</v>
      </c>
      <c r="C1221" s="219" t="s">
        <v>445</v>
      </c>
      <c r="D1221" s="219">
        <v>10208</v>
      </c>
      <c r="E1221" s="219" t="s">
        <v>2202</v>
      </c>
      <c r="F1221" s="55">
        <f>IFERROR(VLOOKUP(D1221,'Vta RdV'!$A$3:$B$2000,2,0),0)</f>
        <v>0</v>
      </c>
      <c r="G1221" s="55">
        <f>VLOOKUP(D1221,Objetivos!$G$5:$H$3000,2,0)</f>
        <v>1369.2209680000001</v>
      </c>
      <c r="H1221" s="56">
        <f t="shared" si="20"/>
        <v>0</v>
      </c>
      <c r="I1221" s="55">
        <f>IF(H1221="",0,RANK($H1221,H1220:H1221,0))</f>
        <v>1</v>
      </c>
    </row>
    <row r="1222" spans="1:9" ht="16.8" x14ac:dyDescent="0.35">
      <c r="A1222" s="220">
        <v>61</v>
      </c>
      <c r="B1222" s="220" t="s">
        <v>2198</v>
      </c>
      <c r="C1222" s="221" t="s">
        <v>445</v>
      </c>
      <c r="D1222" s="221">
        <v>53041</v>
      </c>
      <c r="E1222" s="221" t="s">
        <v>2203</v>
      </c>
      <c r="F1222" s="230">
        <f>IFERROR(VLOOKUP(D1222,'Vta RdV'!$A$3:$B$2000,2,0),0)</f>
        <v>0</v>
      </c>
      <c r="G1222" s="230">
        <f>VLOOKUP(D1222,Objetivos!$G$5:$H$3000,2,0)</f>
        <v>1316.193072</v>
      </c>
      <c r="H1222" s="233">
        <f t="shared" ref="H1222:H1285" si="21">+F1222/G1222</f>
        <v>0</v>
      </c>
      <c r="I1222" s="230">
        <f>IF(H1222="",0,RANK($H1222,H1222:H1223,0))</f>
        <v>2</v>
      </c>
    </row>
    <row r="1223" spans="1:9" ht="17.399999999999999" thickBot="1" x14ac:dyDescent="0.4">
      <c r="A1223" s="222">
        <v>61</v>
      </c>
      <c r="B1223" s="222" t="s">
        <v>2198</v>
      </c>
      <c r="C1223" s="223" t="s">
        <v>445</v>
      </c>
      <c r="D1223" s="223">
        <v>52940</v>
      </c>
      <c r="E1223" s="223" t="s">
        <v>2204</v>
      </c>
      <c r="F1223" s="231">
        <f>IFERROR(VLOOKUP(D1223,'Vta RdV'!$A$3:$B$2000,2,0),0)</f>
        <v>95</v>
      </c>
      <c r="G1223" s="231">
        <f>VLOOKUP(D1223,Objetivos!$G$5:$H$3000,2,0)</f>
        <v>1280.8323440000001</v>
      </c>
      <c r="H1223" s="234">
        <f t="shared" si="21"/>
        <v>7.417051922917399E-2</v>
      </c>
      <c r="I1223" s="231">
        <f>IF(H1223="",0,RANK($H1223,H1222:H1223,0))</f>
        <v>1</v>
      </c>
    </row>
    <row r="1224" spans="1:9" ht="16.8" x14ac:dyDescent="0.35">
      <c r="A1224" s="216">
        <v>61</v>
      </c>
      <c r="B1224" s="216" t="s">
        <v>2198</v>
      </c>
      <c r="C1224" s="217" t="s">
        <v>445</v>
      </c>
      <c r="D1224" s="217">
        <v>58795</v>
      </c>
      <c r="E1224" s="217" t="s">
        <v>2205</v>
      </c>
      <c r="F1224" s="66">
        <f>IFERROR(VLOOKUP(D1224,'Vta RdV'!$A$3:$B$2000,2,0),0)</f>
        <v>0</v>
      </c>
      <c r="G1224" s="66">
        <f>VLOOKUP(D1224,Objetivos!$G$5:$H$3000,2,0)</f>
        <v>1192.5738800000001</v>
      </c>
      <c r="H1224" s="67">
        <f t="shared" si="21"/>
        <v>0</v>
      </c>
      <c r="I1224" s="66">
        <f>IF(H1224="",0,RANK($H1224,H1224:H1225,0))</f>
        <v>1</v>
      </c>
    </row>
    <row r="1225" spans="1:9" ht="17.399999999999999" thickBot="1" x14ac:dyDescent="0.4">
      <c r="A1225" s="218">
        <v>61</v>
      </c>
      <c r="B1225" s="218" t="s">
        <v>2198</v>
      </c>
      <c r="C1225" s="219" t="s">
        <v>445</v>
      </c>
      <c r="D1225" s="219">
        <v>52588</v>
      </c>
      <c r="E1225" s="219" t="s">
        <v>2206</v>
      </c>
      <c r="F1225" s="55">
        <f>IFERROR(VLOOKUP(D1225,'Vta RdV'!$A$3:$B$2000,2,0),0)</f>
        <v>0</v>
      </c>
      <c r="G1225" s="55">
        <f>VLOOKUP(D1225,Objetivos!$G$5:$H$3000,2,0)</f>
        <v>1151.5112080000001</v>
      </c>
      <c r="H1225" s="56">
        <f t="shared" si="21"/>
        <v>0</v>
      </c>
      <c r="I1225" s="55">
        <f>IF(H1225="",0,RANK($H1225,H1224:H1225,0))</f>
        <v>1</v>
      </c>
    </row>
    <row r="1226" spans="1:9" ht="16.8" x14ac:dyDescent="0.35">
      <c r="A1226" s="226">
        <v>61</v>
      </c>
      <c r="B1226" s="226" t="s">
        <v>2198</v>
      </c>
      <c r="C1226" s="227" t="s">
        <v>445</v>
      </c>
      <c r="D1226" s="227">
        <v>53215</v>
      </c>
      <c r="E1226" s="227" t="s">
        <v>2207</v>
      </c>
      <c r="F1226" s="232">
        <f>IFERROR(VLOOKUP(D1226,'Vta RdV'!$A$3:$B$2000,2,0),0)</f>
        <v>0</v>
      </c>
      <c r="G1226" s="232">
        <f>VLOOKUP(D1226,Objetivos!$G$5:$H$3000,2,0)</f>
        <v>701.40920000000006</v>
      </c>
      <c r="H1226" s="235">
        <f t="shared" si="21"/>
        <v>0</v>
      </c>
      <c r="I1226" s="232">
        <f>IF(H1226="",0,RANK($H1226,H1226:H1228,0))</f>
        <v>1</v>
      </c>
    </row>
    <row r="1227" spans="1:9" ht="16.8" x14ac:dyDescent="0.35">
      <c r="A1227" s="220">
        <v>61</v>
      </c>
      <c r="B1227" s="220" t="s">
        <v>2198</v>
      </c>
      <c r="C1227" s="221" t="s">
        <v>445</v>
      </c>
      <c r="D1227" s="221">
        <v>53541</v>
      </c>
      <c r="E1227" s="221" t="s">
        <v>2208</v>
      </c>
      <c r="F1227" s="230">
        <f>IFERROR(VLOOKUP(D1227,'Vta RdV'!$A$3:$B$2000,2,0),0)</f>
        <v>0</v>
      </c>
      <c r="G1227" s="230">
        <f>VLOOKUP(D1227,Objetivos!$G$5:$H$3000,2,0)</f>
        <v>645.90763200000004</v>
      </c>
      <c r="H1227" s="233">
        <f t="shared" si="21"/>
        <v>0</v>
      </c>
      <c r="I1227" s="230">
        <f>IF(H1227="",0,RANK($H1227,H1226:H1228,0))</f>
        <v>1</v>
      </c>
    </row>
    <row r="1228" spans="1:9" ht="17.399999999999999" thickBot="1" x14ac:dyDescent="0.4">
      <c r="A1228" s="222">
        <v>61</v>
      </c>
      <c r="B1228" s="222" t="s">
        <v>2198</v>
      </c>
      <c r="C1228" s="223" t="s">
        <v>445</v>
      </c>
      <c r="D1228" s="223">
        <v>53777</v>
      </c>
      <c r="E1228" s="223" t="s">
        <v>2209</v>
      </c>
      <c r="F1228" s="231">
        <f>IFERROR(VLOOKUP(D1228,'Vta RdV'!$A$3:$B$2000,2,0),0)</f>
        <v>0</v>
      </c>
      <c r="G1228" s="231">
        <f>VLOOKUP(D1228,Objetivos!$G$5:$H$3000,2,0)</f>
        <v>488.88015200000001</v>
      </c>
      <c r="H1228" s="234">
        <f t="shared" si="21"/>
        <v>0</v>
      </c>
      <c r="I1228" s="231">
        <f>IF(H1228="",0,RANK($H1228,H1226:H1228,0))</f>
        <v>1</v>
      </c>
    </row>
    <row r="1229" spans="1:9" ht="16.8" x14ac:dyDescent="0.35">
      <c r="A1229" s="216">
        <v>61</v>
      </c>
      <c r="B1229" s="216" t="s">
        <v>2210</v>
      </c>
      <c r="C1229" s="217" t="s">
        <v>443</v>
      </c>
      <c r="D1229" s="217">
        <v>58245</v>
      </c>
      <c r="E1229" s="217" t="s">
        <v>2211</v>
      </c>
      <c r="F1229" s="66">
        <f>IFERROR(VLOOKUP(D1229,'Vta RdV'!$A$3:$B$2000,2,0),0)</f>
        <v>0</v>
      </c>
      <c r="G1229" s="66">
        <f>VLOOKUP(D1229,Objetivos!$G$5:$H$3000,2,0)</f>
        <v>4209.9388547368426</v>
      </c>
      <c r="H1229" s="67">
        <f t="shared" si="21"/>
        <v>0</v>
      </c>
      <c r="I1229" s="66">
        <f>IF(H1229="",0,RANK($H1229,H1229:H1230,0))</f>
        <v>2</v>
      </c>
    </row>
    <row r="1230" spans="1:9" ht="17.399999999999999" thickBot="1" x14ac:dyDescent="0.4">
      <c r="A1230" s="218">
        <v>61</v>
      </c>
      <c r="B1230" s="218" t="s">
        <v>2210</v>
      </c>
      <c r="C1230" s="219" t="s">
        <v>443</v>
      </c>
      <c r="D1230" s="219">
        <v>10003</v>
      </c>
      <c r="E1230" s="219" t="s">
        <v>2212</v>
      </c>
      <c r="F1230" s="55">
        <f>IFERROR(VLOOKUP(D1230,'Vta RdV'!$A$3:$B$2000,2,0),0)</f>
        <v>813.56</v>
      </c>
      <c r="G1230" s="55">
        <f>VLOOKUP(D1230,Objetivos!$G$5:$H$3000,2,0)</f>
        <v>3253.7156319999999</v>
      </c>
      <c r="H1230" s="56">
        <f t="shared" si="21"/>
        <v>0.25004028993766719</v>
      </c>
      <c r="I1230" s="55">
        <f>IF(H1230="",0,RANK($H1230,H1229:H1230,0))</f>
        <v>1</v>
      </c>
    </row>
    <row r="1231" spans="1:9" ht="16.8" x14ac:dyDescent="0.35">
      <c r="A1231" s="220">
        <v>61</v>
      </c>
      <c r="B1231" s="220" t="s">
        <v>2210</v>
      </c>
      <c r="C1231" s="221" t="s">
        <v>443</v>
      </c>
      <c r="D1231" s="221">
        <v>10139</v>
      </c>
      <c r="E1231" s="221" t="s">
        <v>2213</v>
      </c>
      <c r="F1231" s="230">
        <f>IFERROR(VLOOKUP(D1231,'Vta RdV'!$A$3:$B$2000,2,0),0)</f>
        <v>0</v>
      </c>
      <c r="G1231" s="230">
        <f>VLOOKUP(D1231,Objetivos!$G$5:$H$3000,2,0)</f>
        <v>3148.1200160000003</v>
      </c>
      <c r="H1231" s="233">
        <f t="shared" si="21"/>
        <v>0</v>
      </c>
      <c r="I1231" s="230">
        <f>IF(H1231="",0,RANK($H1231,H1231:H1232,0))</f>
        <v>2</v>
      </c>
    </row>
    <row r="1232" spans="1:9" ht="17.399999999999999" thickBot="1" x14ac:dyDescent="0.4">
      <c r="A1232" s="222">
        <v>61</v>
      </c>
      <c r="B1232" s="222" t="s">
        <v>2210</v>
      </c>
      <c r="C1232" s="223" t="s">
        <v>443</v>
      </c>
      <c r="D1232" s="223">
        <v>5670</v>
      </c>
      <c r="E1232" s="223" t="s">
        <v>2214</v>
      </c>
      <c r="F1232" s="231">
        <f>IFERROR(VLOOKUP(D1232,'Vta RdV'!$A$3:$B$2000,2,0),0)</f>
        <v>102.5</v>
      </c>
      <c r="G1232" s="231">
        <f>VLOOKUP(D1232,Objetivos!$G$5:$H$3000,2,0)</f>
        <v>3000.9864000000002</v>
      </c>
      <c r="H1232" s="234">
        <f t="shared" si="21"/>
        <v>3.4155436359191764E-2</v>
      </c>
      <c r="I1232" s="231">
        <f>IF(H1232="",0,RANK($H1232,H1231:H1232,0))</f>
        <v>1</v>
      </c>
    </row>
    <row r="1233" spans="1:9" ht="16.8" x14ac:dyDescent="0.35">
      <c r="A1233" s="216">
        <v>61</v>
      </c>
      <c r="B1233" s="216" t="s">
        <v>2210</v>
      </c>
      <c r="C1233" s="217" t="s">
        <v>443</v>
      </c>
      <c r="D1233" s="217">
        <v>606</v>
      </c>
      <c r="E1233" s="217" t="s">
        <v>2215</v>
      </c>
      <c r="F1233" s="66">
        <f>IFERROR(VLOOKUP(D1233,'Vta RdV'!$A$3:$B$2000,2,0),0)</f>
        <v>0</v>
      </c>
      <c r="G1233" s="66">
        <f>VLOOKUP(D1233,Objetivos!$G$5:$H$3000,2,0)</f>
        <v>2970.3866159999998</v>
      </c>
      <c r="H1233" s="67">
        <f t="shared" si="21"/>
        <v>0</v>
      </c>
      <c r="I1233" s="66">
        <f>IF(H1233="",0,RANK($H1233,H1233:H1234,0))</f>
        <v>1</v>
      </c>
    </row>
    <row r="1234" spans="1:9" ht="17.399999999999999" thickBot="1" x14ac:dyDescent="0.4">
      <c r="A1234" s="218">
        <v>61</v>
      </c>
      <c r="B1234" s="218" t="s">
        <v>2210</v>
      </c>
      <c r="C1234" s="219" t="s">
        <v>443</v>
      </c>
      <c r="D1234" s="219">
        <v>173</v>
      </c>
      <c r="E1234" s="219" t="s">
        <v>2216</v>
      </c>
      <c r="F1234" s="55">
        <f>IFERROR(VLOOKUP(D1234,'Vta RdV'!$A$3:$B$2000,2,0),0)</f>
        <v>0</v>
      </c>
      <c r="G1234" s="55">
        <f>VLOOKUP(D1234,Objetivos!$G$5:$H$3000,2,0)</f>
        <v>2941.3209120000006</v>
      </c>
      <c r="H1234" s="56">
        <f t="shared" si="21"/>
        <v>0</v>
      </c>
      <c r="I1234" s="55">
        <f>IF(H1234="",0,RANK($H1234,H1233:H1234,0))</f>
        <v>1</v>
      </c>
    </row>
    <row r="1235" spans="1:9" ht="16.8" x14ac:dyDescent="0.35">
      <c r="A1235" s="220">
        <v>61</v>
      </c>
      <c r="B1235" s="220" t="s">
        <v>2210</v>
      </c>
      <c r="C1235" s="221" t="s">
        <v>443</v>
      </c>
      <c r="D1235" s="221">
        <v>844</v>
      </c>
      <c r="E1235" s="221" t="s">
        <v>2217</v>
      </c>
      <c r="F1235" s="230">
        <f>IFERROR(VLOOKUP(D1235,'Vta RdV'!$A$3:$B$2000,2,0),0)</f>
        <v>0</v>
      </c>
      <c r="G1235" s="230">
        <f>VLOOKUP(D1235,Objetivos!$G$5:$H$3000,2,0)</f>
        <v>2713.6414320000003</v>
      </c>
      <c r="H1235" s="233">
        <f t="shared" si="21"/>
        <v>0</v>
      </c>
      <c r="I1235" s="230">
        <f>IF(H1235="",0,RANK($H1235,H1235:H1236,0))</f>
        <v>1</v>
      </c>
    </row>
    <row r="1236" spans="1:9" ht="17.399999999999999" thickBot="1" x14ac:dyDescent="0.4">
      <c r="A1236" s="222">
        <v>61</v>
      </c>
      <c r="B1236" s="222" t="s">
        <v>2210</v>
      </c>
      <c r="C1236" s="223" t="s">
        <v>443</v>
      </c>
      <c r="D1236" s="223">
        <v>5446</v>
      </c>
      <c r="E1236" s="223" t="s">
        <v>2218</v>
      </c>
      <c r="F1236" s="231">
        <f>IFERROR(VLOOKUP(D1236,'Vta RdV'!$A$3:$B$2000,2,0),0)</f>
        <v>0</v>
      </c>
      <c r="G1236" s="231">
        <f>VLOOKUP(D1236,Objetivos!$G$5:$H$3000,2,0)</f>
        <v>2547.739544</v>
      </c>
      <c r="H1236" s="234">
        <f t="shared" si="21"/>
        <v>0</v>
      </c>
      <c r="I1236" s="231">
        <f>IF(H1236="",0,RANK($H1236,H1235:H1236,0))</f>
        <v>1</v>
      </c>
    </row>
    <row r="1237" spans="1:9" ht="16.8" x14ac:dyDescent="0.35">
      <c r="A1237" s="216">
        <v>61</v>
      </c>
      <c r="B1237" s="216" t="s">
        <v>2210</v>
      </c>
      <c r="C1237" s="217" t="s">
        <v>443</v>
      </c>
      <c r="D1237" s="217">
        <v>133</v>
      </c>
      <c r="E1237" s="217" t="s">
        <v>2219</v>
      </c>
      <c r="F1237" s="66">
        <f>IFERROR(VLOOKUP(D1237,'Vta RdV'!$A$3:$B$2000,2,0),0)</f>
        <v>217.16</v>
      </c>
      <c r="G1237" s="66">
        <f>VLOOKUP(D1237,Objetivos!$G$5:$H$3000,2,0)</f>
        <v>2493.7654160000002</v>
      </c>
      <c r="H1237" s="67">
        <f t="shared" si="21"/>
        <v>8.7081165937542213E-2</v>
      </c>
      <c r="I1237" s="66">
        <f>IF(H1237="",0,RANK($H1237,H1237:H1238,0))</f>
        <v>1</v>
      </c>
    </row>
    <row r="1238" spans="1:9" ht="17.399999999999999" thickBot="1" x14ac:dyDescent="0.4">
      <c r="A1238" s="218">
        <v>61</v>
      </c>
      <c r="B1238" s="218" t="s">
        <v>2210</v>
      </c>
      <c r="C1238" s="219" t="s">
        <v>443</v>
      </c>
      <c r="D1238" s="219">
        <v>1690</v>
      </c>
      <c r="E1238" s="219" t="s">
        <v>2220</v>
      </c>
      <c r="F1238" s="55">
        <f>IFERROR(VLOOKUP(D1238,'Vta RdV'!$A$3:$B$2000,2,0),0)</f>
        <v>0</v>
      </c>
      <c r="G1238" s="55">
        <f>VLOOKUP(D1238,Objetivos!$G$5:$H$3000,2,0)</f>
        <v>2226.2715839999996</v>
      </c>
      <c r="H1238" s="56">
        <f t="shared" si="21"/>
        <v>0</v>
      </c>
      <c r="I1238" s="55">
        <f>IF(H1238="",0,RANK($H1238,H1237:H1238,0))</f>
        <v>2</v>
      </c>
    </row>
    <row r="1239" spans="1:9" ht="16.8" x14ac:dyDescent="0.35">
      <c r="A1239" s="220">
        <v>61</v>
      </c>
      <c r="B1239" s="220" t="s">
        <v>2210</v>
      </c>
      <c r="C1239" s="221" t="s">
        <v>443</v>
      </c>
      <c r="D1239" s="221">
        <v>10738</v>
      </c>
      <c r="E1239" s="221" t="s">
        <v>2221</v>
      </c>
      <c r="F1239" s="230">
        <f>IFERROR(VLOOKUP(D1239,'Vta RdV'!$A$3:$B$2000,2,0),0)</f>
        <v>0</v>
      </c>
      <c r="G1239" s="230">
        <f>VLOOKUP(D1239,Objetivos!$G$5:$H$3000,2,0)</f>
        <v>2095.5878160000002</v>
      </c>
      <c r="H1239" s="233">
        <f t="shared" si="21"/>
        <v>0</v>
      </c>
      <c r="I1239" s="230">
        <f>IF(H1239="",0,RANK($H1239,H1239:H1240,0))</f>
        <v>1</v>
      </c>
    </row>
    <row r="1240" spans="1:9" ht="17.399999999999999" thickBot="1" x14ac:dyDescent="0.4">
      <c r="A1240" s="222">
        <v>61</v>
      </c>
      <c r="B1240" s="222" t="s">
        <v>2210</v>
      </c>
      <c r="C1240" s="223" t="s">
        <v>443</v>
      </c>
      <c r="D1240" s="223">
        <v>10016</v>
      </c>
      <c r="E1240" s="223" t="s">
        <v>2222</v>
      </c>
      <c r="F1240" s="231">
        <f>IFERROR(VLOOKUP(D1240,'Vta RdV'!$A$3:$B$2000,2,0),0)</f>
        <v>0</v>
      </c>
      <c r="G1240" s="231">
        <f>VLOOKUP(D1240,Objetivos!$G$5:$H$3000,2,0)</f>
        <v>2046.777568</v>
      </c>
      <c r="H1240" s="234">
        <f t="shared" si="21"/>
        <v>0</v>
      </c>
      <c r="I1240" s="231">
        <f>IF(H1240="",0,RANK($H1240,H1239:H1240,0))</f>
        <v>1</v>
      </c>
    </row>
    <row r="1241" spans="1:9" ht="16.8" x14ac:dyDescent="0.35">
      <c r="A1241" s="224">
        <v>61</v>
      </c>
      <c r="B1241" s="224" t="s">
        <v>2210</v>
      </c>
      <c r="C1241" s="225" t="s">
        <v>443</v>
      </c>
      <c r="D1241" s="225">
        <v>10746</v>
      </c>
      <c r="E1241" s="225" t="s">
        <v>2223</v>
      </c>
      <c r="F1241" s="53">
        <f>IFERROR(VLOOKUP(D1241,'Vta RdV'!$A$3:$B$2000,2,0),0)</f>
        <v>56.9</v>
      </c>
      <c r="G1241" s="53">
        <f>VLOOKUP(D1241,Objetivos!$G$5:$H$3000,2,0)</f>
        <v>1981.3751840000002</v>
      </c>
      <c r="H1241" s="61">
        <f t="shared" si="21"/>
        <v>2.8717428410065315E-2</v>
      </c>
      <c r="I1241" s="53">
        <f>IF(H1241="",0,RANK($H1241,H1241:H1243,0))</f>
        <v>1</v>
      </c>
    </row>
    <row r="1242" spans="1:9" ht="16.8" x14ac:dyDescent="0.35">
      <c r="A1242" s="216">
        <v>61</v>
      </c>
      <c r="B1242" s="216" t="s">
        <v>2210</v>
      </c>
      <c r="C1242" s="217" t="s">
        <v>443</v>
      </c>
      <c r="D1242" s="217">
        <v>1922</v>
      </c>
      <c r="E1242" s="217" t="s">
        <v>2224</v>
      </c>
      <c r="F1242" s="66">
        <f>IFERROR(VLOOKUP(D1242,'Vta RdV'!$A$3:$B$2000,2,0),0)</f>
        <v>0</v>
      </c>
      <c r="G1242" s="66">
        <f>VLOOKUP(D1242,Objetivos!$G$5:$H$3000,2,0)</f>
        <v>1913.3704000000002</v>
      </c>
      <c r="H1242" s="67">
        <f t="shared" si="21"/>
        <v>0</v>
      </c>
      <c r="I1242" s="66">
        <f>IF(H1242="",0,RANK($H1242,H1241:H1243,0))</f>
        <v>2</v>
      </c>
    </row>
    <row r="1243" spans="1:9" ht="17.399999999999999" thickBot="1" x14ac:dyDescent="0.4">
      <c r="A1243" s="218">
        <v>61</v>
      </c>
      <c r="B1243" s="218" t="s">
        <v>2210</v>
      </c>
      <c r="C1243" s="219" t="s">
        <v>443</v>
      </c>
      <c r="D1243" s="219">
        <v>52281</v>
      </c>
      <c r="E1243" s="219" t="s">
        <v>2225</v>
      </c>
      <c r="F1243" s="55">
        <f>IFERROR(VLOOKUP(D1243,'Vta RdV'!$A$3:$B$2000,2,0),0)</f>
        <v>0</v>
      </c>
      <c r="G1243" s="55">
        <f>VLOOKUP(D1243,Objetivos!$G$5:$H$3000,2,0)</f>
        <v>1717.5648560000002</v>
      </c>
      <c r="H1243" s="56">
        <f t="shared" si="21"/>
        <v>0</v>
      </c>
      <c r="I1243" s="55">
        <f>IF(H1243="",0,RANK($H1243,H1241:H1243,0))</f>
        <v>2</v>
      </c>
    </row>
    <row r="1244" spans="1:9" ht="16.8" x14ac:dyDescent="0.35">
      <c r="A1244" s="220">
        <v>61</v>
      </c>
      <c r="B1244" s="220" t="s">
        <v>2226</v>
      </c>
      <c r="C1244" s="221" t="s">
        <v>447</v>
      </c>
      <c r="D1244" s="221">
        <v>6397</v>
      </c>
      <c r="E1244" s="221" t="s">
        <v>2227</v>
      </c>
      <c r="F1244" s="230">
        <f>IFERROR(VLOOKUP(D1244,'Vta RdV'!$A$3:$B$2000,2,0),0)</f>
        <v>15.49</v>
      </c>
      <c r="G1244" s="230">
        <f>VLOOKUP(D1244,Objetivos!$G$5:$H$3000,2,0)</f>
        <v>2270.4130105263157</v>
      </c>
      <c r="H1244" s="233">
        <f t="shared" si="21"/>
        <v>6.8225472317960277E-3</v>
      </c>
      <c r="I1244" s="230">
        <f>IF(H1244="",0,RANK($H1244,H1244:H1245,0))</f>
        <v>1</v>
      </c>
    </row>
    <row r="1245" spans="1:9" ht="17.399999999999999" thickBot="1" x14ac:dyDescent="0.4">
      <c r="A1245" s="222">
        <v>61</v>
      </c>
      <c r="B1245" s="222" t="s">
        <v>2226</v>
      </c>
      <c r="C1245" s="223" t="s">
        <v>447</v>
      </c>
      <c r="D1245" s="223">
        <v>2883</v>
      </c>
      <c r="E1245" s="223" t="s">
        <v>2228</v>
      </c>
      <c r="F1245" s="231">
        <f>IFERROR(VLOOKUP(D1245,'Vta RdV'!$A$3:$B$2000,2,0),0)</f>
        <v>0</v>
      </c>
      <c r="G1245" s="231">
        <f>VLOOKUP(D1245,Objetivos!$G$5:$H$3000,2,0)</f>
        <v>1929.3407520000001</v>
      </c>
      <c r="H1245" s="234">
        <f t="shared" si="21"/>
        <v>0</v>
      </c>
      <c r="I1245" s="231">
        <f>IF(H1245="",0,RANK($H1245,H1244:H1245,0))</f>
        <v>2</v>
      </c>
    </row>
    <row r="1246" spans="1:9" ht="16.8" x14ac:dyDescent="0.35">
      <c r="A1246" s="216">
        <v>61</v>
      </c>
      <c r="B1246" s="216" t="s">
        <v>2226</v>
      </c>
      <c r="C1246" s="217" t="s">
        <v>447</v>
      </c>
      <c r="D1246" s="217">
        <v>558</v>
      </c>
      <c r="E1246" s="217" t="s">
        <v>2229</v>
      </c>
      <c r="F1246" s="66">
        <f>IFERROR(VLOOKUP(D1246,'Vta RdV'!$A$3:$B$2000,2,0),0)</f>
        <v>148.75</v>
      </c>
      <c r="G1246" s="66">
        <f>VLOOKUP(D1246,Objetivos!$G$5:$H$3000,2,0)</f>
        <v>1702.8742400000001</v>
      </c>
      <c r="H1246" s="67">
        <f t="shared" si="21"/>
        <v>8.7352310878811568E-2</v>
      </c>
      <c r="I1246" s="66">
        <f>IF(H1246="",0,RANK($H1246,H1246:H1247,0))</f>
        <v>1</v>
      </c>
    </row>
    <row r="1247" spans="1:9" ht="17.399999999999999" thickBot="1" x14ac:dyDescent="0.4">
      <c r="A1247" s="218">
        <v>61</v>
      </c>
      <c r="B1247" s="218" t="s">
        <v>2226</v>
      </c>
      <c r="C1247" s="219" t="s">
        <v>447</v>
      </c>
      <c r="D1247" s="219">
        <v>52183</v>
      </c>
      <c r="E1247" s="219" t="s">
        <v>2230</v>
      </c>
      <c r="F1247" s="55">
        <f>IFERROR(VLOOKUP(D1247,'Vta RdV'!$A$3:$B$2000,2,0),0)</f>
        <v>0</v>
      </c>
      <c r="G1247" s="55">
        <f>VLOOKUP(D1247,Objetivos!$G$5:$H$3000,2,0)</f>
        <v>1630.1614559999998</v>
      </c>
      <c r="H1247" s="56">
        <f t="shared" si="21"/>
        <v>0</v>
      </c>
      <c r="I1247" s="55">
        <f>IF(H1247="",0,RANK($H1247,H1246:H1247,0))</f>
        <v>2</v>
      </c>
    </row>
    <row r="1248" spans="1:9" ht="16.8" x14ac:dyDescent="0.35">
      <c r="A1248" s="220">
        <v>61</v>
      </c>
      <c r="B1248" s="220" t="s">
        <v>2226</v>
      </c>
      <c r="C1248" s="221" t="s">
        <v>447</v>
      </c>
      <c r="D1248" s="221">
        <v>6400</v>
      </c>
      <c r="E1248" s="221" t="s">
        <v>2231</v>
      </c>
      <c r="F1248" s="230">
        <f>IFERROR(VLOOKUP(D1248,'Vta RdV'!$A$3:$B$2000,2,0),0)</f>
        <v>0</v>
      </c>
      <c r="G1248" s="230">
        <f>VLOOKUP(D1248,Objetivos!$G$5:$H$3000,2,0)</f>
        <v>1552.6723120000001</v>
      </c>
      <c r="H1248" s="233">
        <f t="shared" si="21"/>
        <v>0</v>
      </c>
      <c r="I1248" s="230">
        <f>IF(H1248="",0,RANK($H1248,H1248:H1249,0))</f>
        <v>1</v>
      </c>
    </row>
    <row r="1249" spans="1:9" ht="17.399999999999999" thickBot="1" x14ac:dyDescent="0.4">
      <c r="A1249" s="222">
        <v>61</v>
      </c>
      <c r="B1249" s="222" t="s">
        <v>2226</v>
      </c>
      <c r="C1249" s="223" t="s">
        <v>447</v>
      </c>
      <c r="D1249" s="223">
        <v>58592</v>
      </c>
      <c r="E1249" s="223" t="s">
        <v>2232</v>
      </c>
      <c r="F1249" s="231">
        <f>IFERROR(VLOOKUP(D1249,'Vta RdV'!$A$3:$B$2000,2,0),0)</f>
        <v>0</v>
      </c>
      <c r="G1249" s="231">
        <f>VLOOKUP(D1249,Objetivos!$G$5:$H$3000,2,0)</f>
        <v>1477.665152</v>
      </c>
      <c r="H1249" s="234">
        <f t="shared" si="21"/>
        <v>0</v>
      </c>
      <c r="I1249" s="231">
        <f>IF(H1249="",0,RANK($H1249,H1248:H1249,0))</f>
        <v>1</v>
      </c>
    </row>
    <row r="1250" spans="1:9" ht="16.8" x14ac:dyDescent="0.35">
      <c r="A1250" s="216">
        <v>61</v>
      </c>
      <c r="B1250" s="216" t="s">
        <v>2226</v>
      </c>
      <c r="C1250" s="217" t="s">
        <v>447</v>
      </c>
      <c r="D1250" s="217">
        <v>52322</v>
      </c>
      <c r="E1250" s="217" t="s">
        <v>2233</v>
      </c>
      <c r="F1250" s="66">
        <f>IFERROR(VLOOKUP(D1250,'Vta RdV'!$A$3:$B$2000,2,0),0)</f>
        <v>594.35</v>
      </c>
      <c r="G1250" s="66">
        <f>VLOOKUP(D1250,Objetivos!$G$5:$H$3000,2,0)</f>
        <v>1442.0338080000001</v>
      </c>
      <c r="H1250" s="67">
        <f t="shared" si="21"/>
        <v>0.41216093319221264</v>
      </c>
      <c r="I1250" s="66">
        <f>IF(H1250="",0,RANK($H1250,H1250:H1251,0))</f>
        <v>1</v>
      </c>
    </row>
    <row r="1251" spans="1:9" ht="17.399999999999999" thickBot="1" x14ac:dyDescent="0.4">
      <c r="A1251" s="218">
        <v>61</v>
      </c>
      <c r="B1251" s="218" t="s">
        <v>2226</v>
      </c>
      <c r="C1251" s="219" t="s">
        <v>447</v>
      </c>
      <c r="D1251" s="219">
        <v>940</v>
      </c>
      <c r="E1251" s="219" t="s">
        <v>2234</v>
      </c>
      <c r="F1251" s="55">
        <f>IFERROR(VLOOKUP(D1251,'Vta RdV'!$A$3:$B$2000,2,0),0)</f>
        <v>0</v>
      </c>
      <c r="G1251" s="55">
        <f>VLOOKUP(D1251,Objetivos!$G$5:$H$3000,2,0)</f>
        <v>1398.227376</v>
      </c>
      <c r="H1251" s="56">
        <f t="shared" si="21"/>
        <v>0</v>
      </c>
      <c r="I1251" s="55">
        <f>IF(H1251="",0,RANK($H1251,H1250:H1251,0))</f>
        <v>2</v>
      </c>
    </row>
    <row r="1252" spans="1:9" ht="16.8" x14ac:dyDescent="0.35">
      <c r="A1252" s="220">
        <v>61</v>
      </c>
      <c r="B1252" s="220" t="s">
        <v>2226</v>
      </c>
      <c r="C1252" s="221" t="s">
        <v>447</v>
      </c>
      <c r="D1252" s="221">
        <v>53688</v>
      </c>
      <c r="E1252" s="221" t="s">
        <v>2235</v>
      </c>
      <c r="F1252" s="230">
        <f>IFERROR(VLOOKUP(D1252,'Vta RdV'!$A$3:$B$2000,2,0),0)</f>
        <v>0</v>
      </c>
      <c r="G1252" s="230">
        <f>VLOOKUP(D1252,Objetivos!$G$5:$H$3000,2,0)</f>
        <v>1071.4969040000001</v>
      </c>
      <c r="H1252" s="233">
        <f t="shared" si="21"/>
        <v>0</v>
      </c>
      <c r="I1252" s="230">
        <f>IF(H1252="",0,RANK($H1252,H1252:H1253,0))</f>
        <v>1</v>
      </c>
    </row>
    <row r="1253" spans="1:9" ht="17.399999999999999" thickBot="1" x14ac:dyDescent="0.4">
      <c r="A1253" s="222">
        <v>61</v>
      </c>
      <c r="B1253" s="222" t="s">
        <v>2226</v>
      </c>
      <c r="C1253" s="223" t="s">
        <v>447</v>
      </c>
      <c r="D1253" s="223">
        <v>54052</v>
      </c>
      <c r="E1253" s="223" t="s">
        <v>2236</v>
      </c>
      <c r="F1253" s="231">
        <f>IFERROR(VLOOKUP(D1253,'Vta RdV'!$A$3:$B$2000,2,0),0)</f>
        <v>0</v>
      </c>
      <c r="G1253" s="231">
        <f>VLOOKUP(D1253,Objetivos!$G$5:$H$3000,2,0)</f>
        <v>2090.3162239999997</v>
      </c>
      <c r="H1253" s="234">
        <f t="shared" si="21"/>
        <v>0</v>
      </c>
      <c r="I1253" s="231">
        <f>IF(H1253="",0,RANK($H1253,H1252:H1253,0))</f>
        <v>1</v>
      </c>
    </row>
    <row r="1254" spans="1:9" ht="16.8" x14ac:dyDescent="0.35">
      <c r="A1254" s="216">
        <v>61</v>
      </c>
      <c r="B1254" s="216" t="s">
        <v>2226</v>
      </c>
      <c r="C1254" s="217" t="s">
        <v>447</v>
      </c>
      <c r="D1254" s="217">
        <v>54043</v>
      </c>
      <c r="E1254" s="217" t="s">
        <v>2237</v>
      </c>
      <c r="F1254" s="66">
        <f>IFERROR(VLOOKUP(D1254,'Vta RdV'!$A$3:$B$2000,2,0),0)</f>
        <v>0</v>
      </c>
      <c r="G1254" s="66">
        <f>VLOOKUP(D1254,Objetivos!$G$5:$H$3000,2,0)</f>
        <v>695.19123200000013</v>
      </c>
      <c r="H1254" s="67">
        <f t="shared" si="21"/>
        <v>0</v>
      </c>
      <c r="I1254" s="66">
        <f>IF(H1254="",0,RANK($H1254,H1254:H1255,0))</f>
        <v>1</v>
      </c>
    </row>
    <row r="1255" spans="1:9" ht="17.399999999999999" thickBot="1" x14ac:dyDescent="0.4">
      <c r="A1255" s="218">
        <v>61</v>
      </c>
      <c r="B1255" s="218" t="s">
        <v>2226</v>
      </c>
      <c r="C1255" s="219" t="s">
        <v>447</v>
      </c>
      <c r="D1255" s="219">
        <v>53503</v>
      </c>
      <c r="E1255" s="219" t="s">
        <v>2238</v>
      </c>
      <c r="F1255" s="55">
        <f>IFERROR(VLOOKUP(D1255,'Vta RdV'!$A$3:$B$2000,2,0),0)</f>
        <v>0</v>
      </c>
      <c r="G1255" s="55">
        <f>VLOOKUP(D1255,Objetivos!$G$5:$H$3000,2,0)</f>
        <v>631.50959999999998</v>
      </c>
      <c r="H1255" s="56">
        <f t="shared" si="21"/>
        <v>0</v>
      </c>
      <c r="I1255" s="55">
        <f>IF(H1255="",0,RANK($H1255,H1254:H1255,0))</f>
        <v>1</v>
      </c>
    </row>
    <row r="1256" spans="1:9" ht="16.8" x14ac:dyDescent="0.35">
      <c r="A1256" s="220">
        <v>61</v>
      </c>
      <c r="B1256" s="220" t="s">
        <v>2239</v>
      </c>
      <c r="C1256" s="221" t="s">
        <v>446</v>
      </c>
      <c r="D1256" s="221">
        <v>7351</v>
      </c>
      <c r="E1256" s="221" t="s">
        <v>2240</v>
      </c>
      <c r="F1256" s="230">
        <f>IFERROR(VLOOKUP(D1256,'Vta RdV'!$A$3:$B$2000,2,0),0)</f>
        <v>0</v>
      </c>
      <c r="G1256" s="230">
        <f>VLOOKUP(D1256,Objetivos!$G$5:$H$3000,2,0)</f>
        <v>3182.3534159999999</v>
      </c>
      <c r="H1256" s="233">
        <f t="shared" si="21"/>
        <v>0</v>
      </c>
      <c r="I1256" s="230">
        <f>IF(H1256="",0,RANK($H1256,H1256:H1257,0))</f>
        <v>2</v>
      </c>
    </row>
    <row r="1257" spans="1:9" ht="17.399999999999999" thickBot="1" x14ac:dyDescent="0.4">
      <c r="A1257" s="222">
        <v>61</v>
      </c>
      <c r="B1257" s="222" t="s">
        <v>2239</v>
      </c>
      <c r="C1257" s="223" t="s">
        <v>446</v>
      </c>
      <c r="D1257" s="223">
        <v>2951</v>
      </c>
      <c r="E1257" s="223" t="s">
        <v>2241</v>
      </c>
      <c r="F1257" s="231">
        <f>IFERROR(VLOOKUP(D1257,'Vta RdV'!$A$3:$B$2000,2,0),0)</f>
        <v>51.13</v>
      </c>
      <c r="G1257" s="231">
        <f>VLOOKUP(D1257,Objetivos!$G$5:$H$3000,2,0)</f>
        <v>3149.3256842105266</v>
      </c>
      <c r="H1257" s="234">
        <f t="shared" si="21"/>
        <v>1.6235221481330307E-2</v>
      </c>
      <c r="I1257" s="231">
        <f>IF(H1257="",0,RANK($H1257,H1256:H1257,0))</f>
        <v>1</v>
      </c>
    </row>
    <row r="1258" spans="1:9" ht="16.8" x14ac:dyDescent="0.35">
      <c r="A1258" s="216">
        <v>61</v>
      </c>
      <c r="B1258" s="216" t="s">
        <v>2239</v>
      </c>
      <c r="C1258" s="217" t="s">
        <v>446</v>
      </c>
      <c r="D1258" s="217">
        <v>11400</v>
      </c>
      <c r="E1258" s="217" t="s">
        <v>2242</v>
      </c>
      <c r="F1258" s="66">
        <f>IFERROR(VLOOKUP(D1258,'Vta RdV'!$A$3:$B$2000,2,0),0)</f>
        <v>24.78</v>
      </c>
      <c r="G1258" s="66">
        <f>VLOOKUP(D1258,Objetivos!$G$5:$H$3000,2,0)</f>
        <v>2831.0715920000002</v>
      </c>
      <c r="H1258" s="67">
        <f t="shared" si="21"/>
        <v>8.7528694329111825E-3</v>
      </c>
      <c r="I1258" s="66">
        <f>IF(H1258="",0,RANK($H1258,H1258:H1259,0))</f>
        <v>2</v>
      </c>
    </row>
    <row r="1259" spans="1:9" ht="17.399999999999999" thickBot="1" x14ac:dyDescent="0.4">
      <c r="A1259" s="218">
        <v>61</v>
      </c>
      <c r="B1259" s="218" t="s">
        <v>2239</v>
      </c>
      <c r="C1259" s="219" t="s">
        <v>446</v>
      </c>
      <c r="D1259" s="219">
        <v>2332</v>
      </c>
      <c r="E1259" s="219" t="s">
        <v>2243</v>
      </c>
      <c r="F1259" s="55">
        <f>IFERROR(VLOOKUP(D1259,'Vta RdV'!$A$3:$B$2000,2,0),0)</f>
        <v>403.33000000000004</v>
      </c>
      <c r="G1259" s="55">
        <f>VLOOKUP(D1259,Objetivos!$G$5:$H$3000,2,0)</f>
        <v>2710.7542160000003</v>
      </c>
      <c r="H1259" s="56">
        <f t="shared" si="21"/>
        <v>0.14878884910309403</v>
      </c>
      <c r="I1259" s="55">
        <f>IF(H1259="",0,RANK($H1259,H1258:H1259,0))</f>
        <v>1</v>
      </c>
    </row>
    <row r="1260" spans="1:9" ht="16.8" x14ac:dyDescent="0.35">
      <c r="A1260" s="220">
        <v>61</v>
      </c>
      <c r="B1260" s="220" t="s">
        <v>2239</v>
      </c>
      <c r="C1260" s="221" t="s">
        <v>446</v>
      </c>
      <c r="D1260" s="221">
        <v>2503</v>
      </c>
      <c r="E1260" s="221" t="s">
        <v>2244</v>
      </c>
      <c r="F1260" s="230">
        <f>IFERROR(VLOOKUP(D1260,'Vta RdV'!$A$3:$B$2000,2,0),0)</f>
        <v>442.75</v>
      </c>
      <c r="G1260" s="230">
        <f>VLOOKUP(D1260,Objetivos!$G$5:$H$3000,2,0)</f>
        <v>2563.3693600000001</v>
      </c>
      <c r="H1260" s="233">
        <f t="shared" si="21"/>
        <v>0.17272188975528677</v>
      </c>
      <c r="I1260" s="230">
        <f>IF(H1260="",0,RANK($H1260,H1260:H1261,0))</f>
        <v>1</v>
      </c>
    </row>
    <row r="1261" spans="1:9" ht="17.399999999999999" thickBot="1" x14ac:dyDescent="0.4">
      <c r="A1261" s="222">
        <v>61</v>
      </c>
      <c r="B1261" s="222" t="s">
        <v>2239</v>
      </c>
      <c r="C1261" s="223" t="s">
        <v>446</v>
      </c>
      <c r="D1261" s="223">
        <v>2986</v>
      </c>
      <c r="E1261" s="223" t="s">
        <v>2245</v>
      </c>
      <c r="F1261" s="231">
        <f>IFERROR(VLOOKUP(D1261,'Vta RdV'!$A$3:$B$2000,2,0),0)</f>
        <v>9.16</v>
      </c>
      <c r="G1261" s="231">
        <f>VLOOKUP(D1261,Objetivos!$G$5:$H$3000,2,0)</f>
        <v>2129.2387284210527</v>
      </c>
      <c r="H1261" s="234">
        <f t="shared" si="21"/>
        <v>4.3020070402310607E-3</v>
      </c>
      <c r="I1261" s="231">
        <f>IF(H1261="",0,RANK($H1261,H1260:H1261,0))</f>
        <v>2</v>
      </c>
    </row>
    <row r="1262" spans="1:9" ht="16.8" x14ac:dyDescent="0.35">
      <c r="A1262" s="216">
        <v>61</v>
      </c>
      <c r="B1262" s="216" t="s">
        <v>2239</v>
      </c>
      <c r="C1262" s="217" t="s">
        <v>446</v>
      </c>
      <c r="D1262" s="217">
        <v>2771</v>
      </c>
      <c r="E1262" s="217" t="s">
        <v>2246</v>
      </c>
      <c r="F1262" s="66">
        <f>IFERROR(VLOOKUP(D1262,'Vta RdV'!$A$3:$B$2000,2,0),0)</f>
        <v>0</v>
      </c>
      <c r="G1262" s="66">
        <f>VLOOKUP(D1262,Objetivos!$G$5:$H$3000,2,0)</f>
        <v>1840.5435040000002</v>
      </c>
      <c r="H1262" s="67">
        <f t="shared" si="21"/>
        <v>0</v>
      </c>
      <c r="I1262" s="66">
        <f>IF(H1262="",0,RANK($H1262,H1262:H1263,0))</f>
        <v>2</v>
      </c>
    </row>
    <row r="1263" spans="1:9" ht="17.399999999999999" thickBot="1" x14ac:dyDescent="0.4">
      <c r="A1263" s="218">
        <v>61</v>
      </c>
      <c r="B1263" s="218" t="s">
        <v>2239</v>
      </c>
      <c r="C1263" s="219" t="s">
        <v>446</v>
      </c>
      <c r="D1263" s="219">
        <v>2949</v>
      </c>
      <c r="E1263" s="219" t="s">
        <v>2247</v>
      </c>
      <c r="F1263" s="55">
        <f>IFERROR(VLOOKUP(D1263,'Vta RdV'!$A$3:$B$2000,2,0),0)</f>
        <v>244.76</v>
      </c>
      <c r="G1263" s="55">
        <f>VLOOKUP(D1263,Objetivos!$G$5:$H$3000,2,0)</f>
        <v>1779.6242000000002</v>
      </c>
      <c r="H1263" s="56">
        <f t="shared" si="21"/>
        <v>0.13753465478835361</v>
      </c>
      <c r="I1263" s="55">
        <f>IF(H1263="",0,RANK($H1263,H1262:H1263,0))</f>
        <v>1</v>
      </c>
    </row>
    <row r="1264" spans="1:9" ht="16.8" x14ac:dyDescent="0.35">
      <c r="A1264" s="226">
        <v>61</v>
      </c>
      <c r="B1264" s="226" t="s">
        <v>2239</v>
      </c>
      <c r="C1264" s="227" t="s">
        <v>446</v>
      </c>
      <c r="D1264" s="227">
        <v>53458</v>
      </c>
      <c r="E1264" s="227" t="s">
        <v>2248</v>
      </c>
      <c r="F1264" s="232">
        <f>IFERROR(VLOOKUP(D1264,'Vta RdV'!$A$3:$B$2000,2,0),0)</f>
        <v>0</v>
      </c>
      <c r="G1264" s="232">
        <f>VLOOKUP(D1264,Objetivos!$G$5:$H$3000,2,0)</f>
        <v>1234.1468080000002</v>
      </c>
      <c r="H1264" s="235">
        <f t="shared" si="21"/>
        <v>0</v>
      </c>
      <c r="I1264" s="232">
        <f>IF(H1264="",0,RANK($H1264,H1264:H1266,0))</f>
        <v>2</v>
      </c>
    </row>
    <row r="1265" spans="1:9" ht="16.8" x14ac:dyDescent="0.35">
      <c r="A1265" s="220">
        <v>61</v>
      </c>
      <c r="B1265" s="220" t="s">
        <v>2239</v>
      </c>
      <c r="C1265" s="221" t="s">
        <v>446</v>
      </c>
      <c r="D1265" s="221">
        <v>53922</v>
      </c>
      <c r="E1265" s="221" t="s">
        <v>2249</v>
      </c>
      <c r="F1265" s="230">
        <f>IFERROR(VLOOKUP(D1265,'Vta RdV'!$A$3:$B$2000,2,0),0)</f>
        <v>154.08000000000001</v>
      </c>
      <c r="G1265" s="230">
        <f>VLOOKUP(D1265,Objetivos!$G$5:$H$3000,2,0)</f>
        <v>901.19007199999999</v>
      </c>
      <c r="H1265" s="233">
        <f t="shared" si="21"/>
        <v>0.17097392080457807</v>
      </c>
      <c r="I1265" s="230">
        <f>IF(H1265="",0,RANK($H1265,H1264:H1266,0))</f>
        <v>1</v>
      </c>
    </row>
    <row r="1266" spans="1:9" ht="17.399999999999999" thickBot="1" x14ac:dyDescent="0.4">
      <c r="A1266" s="222">
        <v>61</v>
      </c>
      <c r="B1266" s="222" t="s">
        <v>2239</v>
      </c>
      <c r="C1266" s="223" t="s">
        <v>446</v>
      </c>
      <c r="D1266" s="223">
        <v>53682</v>
      </c>
      <c r="E1266" s="223" t="s">
        <v>2250</v>
      </c>
      <c r="F1266" s="231">
        <f>IFERROR(VLOOKUP(D1266,'Vta RdV'!$A$3:$B$2000,2,0),0)</f>
        <v>0</v>
      </c>
      <c r="G1266" s="231">
        <f>VLOOKUP(D1266,Objetivos!$G$5:$H$3000,2,0)</f>
        <v>718.71865600000001</v>
      </c>
      <c r="H1266" s="234">
        <f t="shared" si="21"/>
        <v>0</v>
      </c>
      <c r="I1266" s="231">
        <f>IF(H1266="",0,RANK($H1266,H1264:H1266,0))</f>
        <v>2</v>
      </c>
    </row>
    <row r="1267" spans="1:9" ht="16.8" x14ac:dyDescent="0.35">
      <c r="A1267" s="216">
        <v>61</v>
      </c>
      <c r="B1267" s="216" t="s">
        <v>2251</v>
      </c>
      <c r="C1267" s="217" t="s">
        <v>450</v>
      </c>
      <c r="D1267" s="217">
        <v>11465</v>
      </c>
      <c r="E1267" s="217" t="s">
        <v>2252</v>
      </c>
      <c r="F1267" s="66">
        <f>IFERROR(VLOOKUP(D1267,'Vta RdV'!$A$3:$B$2000,2,0),0)</f>
        <v>9.4600000000000009</v>
      </c>
      <c r="G1267" s="66">
        <f>VLOOKUP(D1267,Objetivos!$G$5:$H$3000,2,0)</f>
        <v>2359.2001519999999</v>
      </c>
      <c r="H1267" s="67">
        <f t="shared" si="21"/>
        <v>4.0098335836322892E-3</v>
      </c>
      <c r="I1267" s="66">
        <f>IF(H1267="",0,RANK($H1267,H1267:H1268,0))</f>
        <v>1</v>
      </c>
    </row>
    <row r="1268" spans="1:9" ht="17.399999999999999" thickBot="1" x14ac:dyDescent="0.4">
      <c r="A1268" s="218">
        <v>61</v>
      </c>
      <c r="B1268" s="218" t="s">
        <v>2251</v>
      </c>
      <c r="C1268" s="219" t="s">
        <v>450</v>
      </c>
      <c r="D1268" s="219">
        <v>3290</v>
      </c>
      <c r="E1268" s="219" t="s">
        <v>2253</v>
      </c>
      <c r="F1268" s="55">
        <f>IFERROR(VLOOKUP(D1268,'Vta RdV'!$A$3:$B$2000,2,0),0)</f>
        <v>0</v>
      </c>
      <c r="G1268" s="55">
        <f>VLOOKUP(D1268,Objetivos!$G$5:$H$3000,2,0)</f>
        <v>2339.1878000000002</v>
      </c>
      <c r="H1268" s="56">
        <f t="shared" si="21"/>
        <v>0</v>
      </c>
      <c r="I1268" s="55">
        <f>IF(H1268="",0,RANK($H1268,H1267:H1268,0))</f>
        <v>2</v>
      </c>
    </row>
    <row r="1269" spans="1:9" ht="16.8" x14ac:dyDescent="0.35">
      <c r="A1269" s="220">
        <v>61</v>
      </c>
      <c r="B1269" s="220" t="s">
        <v>2251</v>
      </c>
      <c r="C1269" s="221" t="s">
        <v>450</v>
      </c>
      <c r="D1269" s="221">
        <v>3057</v>
      </c>
      <c r="E1269" s="221" t="s">
        <v>2254</v>
      </c>
      <c r="F1269" s="230">
        <f>IFERROR(VLOOKUP(D1269,'Vta RdV'!$A$3:$B$2000,2,0),0)</f>
        <v>74.099999999999994</v>
      </c>
      <c r="G1269" s="230">
        <f>VLOOKUP(D1269,Objetivos!$G$5:$H$3000,2,0)</f>
        <v>2418.87408</v>
      </c>
      <c r="H1269" s="233">
        <f t="shared" si="21"/>
        <v>3.0634087409791913E-2</v>
      </c>
      <c r="I1269" s="230">
        <f>IF(H1269="",0,RANK($H1269,H1269:H1270,0))</f>
        <v>1</v>
      </c>
    </row>
    <row r="1270" spans="1:9" ht="17.399999999999999" thickBot="1" x14ac:dyDescent="0.4">
      <c r="A1270" s="222">
        <v>61</v>
      </c>
      <c r="B1270" s="222" t="s">
        <v>2251</v>
      </c>
      <c r="C1270" s="223" t="s">
        <v>450</v>
      </c>
      <c r="D1270" s="223">
        <v>10292</v>
      </c>
      <c r="E1270" s="223" t="s">
        <v>2255</v>
      </c>
      <c r="F1270" s="231">
        <f>IFERROR(VLOOKUP(D1270,'Vta RdV'!$A$3:$B$2000,2,0),0)</f>
        <v>0</v>
      </c>
      <c r="G1270" s="231">
        <f>VLOOKUP(D1270,Objetivos!$G$5:$H$3000,2,0)</f>
        <v>2192.4133840000004</v>
      </c>
      <c r="H1270" s="234">
        <f t="shared" si="21"/>
        <v>0</v>
      </c>
      <c r="I1270" s="231">
        <f>IF(H1270="",0,RANK($H1270,H1269:H1270,0))</f>
        <v>2</v>
      </c>
    </row>
    <row r="1271" spans="1:9" ht="16.8" x14ac:dyDescent="0.35">
      <c r="A1271" s="216">
        <v>61</v>
      </c>
      <c r="B1271" s="216" t="s">
        <v>2251</v>
      </c>
      <c r="C1271" s="217" t="s">
        <v>450</v>
      </c>
      <c r="D1271" s="217">
        <v>1813</v>
      </c>
      <c r="E1271" s="217" t="s">
        <v>2256</v>
      </c>
      <c r="F1271" s="66">
        <f>IFERROR(VLOOKUP(D1271,'Vta RdV'!$A$3:$B$2000,2,0),0)</f>
        <v>0</v>
      </c>
      <c r="G1271" s="66">
        <f>VLOOKUP(D1271,Objetivos!$G$5:$H$3000,2,0)</f>
        <v>2176.5045920000002</v>
      </c>
      <c r="H1271" s="67">
        <f t="shared" si="21"/>
        <v>0</v>
      </c>
      <c r="I1271" s="66">
        <f>IF(H1271="",0,RANK($H1271,H1271:H1272,0))</f>
        <v>2</v>
      </c>
    </row>
    <row r="1272" spans="1:9" ht="17.399999999999999" thickBot="1" x14ac:dyDescent="0.4">
      <c r="A1272" s="218">
        <v>61</v>
      </c>
      <c r="B1272" s="218" t="s">
        <v>2251</v>
      </c>
      <c r="C1272" s="219" t="s">
        <v>450</v>
      </c>
      <c r="D1272" s="219">
        <v>3626</v>
      </c>
      <c r="E1272" s="219" t="s">
        <v>2257</v>
      </c>
      <c r="F1272" s="55">
        <f>IFERROR(VLOOKUP(D1272,'Vta RdV'!$A$3:$B$2000,2,0),0)</f>
        <v>169.6</v>
      </c>
      <c r="G1272" s="55">
        <f>VLOOKUP(D1272,Objetivos!$G$5:$H$3000,2,0)</f>
        <v>2048.3088560000001</v>
      </c>
      <c r="H1272" s="56">
        <f t="shared" si="21"/>
        <v>8.2800013046469972E-2</v>
      </c>
      <c r="I1272" s="55">
        <f>IF(H1272="",0,RANK($H1272,H1271:H1272,0))</f>
        <v>1</v>
      </c>
    </row>
    <row r="1273" spans="1:9" ht="16.8" x14ac:dyDescent="0.35">
      <c r="A1273" s="220">
        <v>61</v>
      </c>
      <c r="B1273" s="220" t="s">
        <v>2251</v>
      </c>
      <c r="C1273" s="221" t="s">
        <v>450</v>
      </c>
      <c r="D1273" s="221">
        <v>3752</v>
      </c>
      <c r="E1273" s="221" t="s">
        <v>2258</v>
      </c>
      <c r="F1273" s="230">
        <f>IFERROR(VLOOKUP(D1273,'Vta RdV'!$A$3:$B$2000,2,0),0)</f>
        <v>14.64</v>
      </c>
      <c r="G1273" s="230">
        <f>VLOOKUP(D1273,Objetivos!$G$5:$H$3000,2,0)</f>
        <v>1765.4668960000004</v>
      </c>
      <c r="H1273" s="233">
        <f t="shared" si="21"/>
        <v>8.2924239662435437E-3</v>
      </c>
      <c r="I1273" s="230">
        <f>IF(H1273="",0,RANK($H1273,H1273:H1274,0))</f>
        <v>1</v>
      </c>
    </row>
    <row r="1274" spans="1:9" ht="17.399999999999999" thickBot="1" x14ac:dyDescent="0.4">
      <c r="A1274" s="222">
        <v>61</v>
      </c>
      <c r="B1274" s="222" t="s">
        <v>2251</v>
      </c>
      <c r="C1274" s="223" t="s">
        <v>450</v>
      </c>
      <c r="D1274" s="223">
        <v>9606</v>
      </c>
      <c r="E1274" s="223" t="s">
        <v>2259</v>
      </c>
      <c r="F1274" s="231">
        <f>IFERROR(VLOOKUP(D1274,'Vta RdV'!$A$3:$B$2000,2,0),0)</f>
        <v>0</v>
      </c>
      <c r="G1274" s="231">
        <f>VLOOKUP(D1274,Objetivos!$G$5:$H$3000,2,0)</f>
        <v>1448.1980720000001</v>
      </c>
      <c r="H1274" s="234">
        <f t="shared" si="21"/>
        <v>0</v>
      </c>
      <c r="I1274" s="231">
        <f>IF(H1274="",0,RANK($H1274,H1273:H1274,0))</f>
        <v>2</v>
      </c>
    </row>
    <row r="1275" spans="1:9" ht="16.8" x14ac:dyDescent="0.35">
      <c r="A1275" s="216">
        <v>61</v>
      </c>
      <c r="B1275" s="216" t="s">
        <v>2251</v>
      </c>
      <c r="C1275" s="217" t="s">
        <v>450</v>
      </c>
      <c r="D1275" s="217">
        <v>10029</v>
      </c>
      <c r="E1275" s="217" t="s">
        <v>2260</v>
      </c>
      <c r="F1275" s="66">
        <f>IFERROR(VLOOKUP(D1275,'Vta RdV'!$A$3:$B$2000,2,0),0)</f>
        <v>197</v>
      </c>
      <c r="G1275" s="66">
        <f>VLOOKUP(D1275,Objetivos!$G$5:$H$3000,2,0)</f>
        <v>1416.1309520000002</v>
      </c>
      <c r="H1275" s="67">
        <f t="shared" si="21"/>
        <v>0.13911142872894425</v>
      </c>
      <c r="I1275" s="66">
        <f>IF(H1275="",0,RANK($H1275,H1275:H1276,0))</f>
        <v>1</v>
      </c>
    </row>
    <row r="1276" spans="1:9" ht="17.399999999999999" thickBot="1" x14ac:dyDescent="0.4">
      <c r="A1276" s="218">
        <v>61</v>
      </c>
      <c r="B1276" s="218" t="s">
        <v>2251</v>
      </c>
      <c r="C1276" s="219" t="s">
        <v>450</v>
      </c>
      <c r="D1276" s="219">
        <v>52534</v>
      </c>
      <c r="E1276" s="219" t="s">
        <v>2261</v>
      </c>
      <c r="F1276" s="55">
        <f>IFERROR(VLOOKUP(D1276,'Vta RdV'!$A$3:$B$2000,2,0),0)</f>
        <v>0</v>
      </c>
      <c r="G1276" s="55">
        <f>VLOOKUP(D1276,Objetivos!$G$5:$H$3000,2,0)</f>
        <v>1160.5671360000001</v>
      </c>
      <c r="H1276" s="56">
        <f t="shared" si="21"/>
        <v>0</v>
      </c>
      <c r="I1276" s="55">
        <f>IF(H1276="",0,RANK($H1276,H1275:H1276,0))</f>
        <v>2</v>
      </c>
    </row>
    <row r="1277" spans="1:9" ht="16.8" x14ac:dyDescent="0.35">
      <c r="A1277" s="220">
        <v>61</v>
      </c>
      <c r="B1277" s="220" t="s">
        <v>2251</v>
      </c>
      <c r="C1277" s="221" t="s">
        <v>450</v>
      </c>
      <c r="D1277" s="221">
        <v>53923</v>
      </c>
      <c r="E1277" s="221" t="s">
        <v>2262</v>
      </c>
      <c r="F1277" s="230">
        <f>IFERROR(VLOOKUP(D1277,'Vta RdV'!$A$3:$B$2000,2,0),0)</f>
        <v>0</v>
      </c>
      <c r="G1277" s="230">
        <f>VLOOKUP(D1277,Objetivos!$G$5:$H$3000,2,0)</f>
        <v>1065.138584</v>
      </c>
      <c r="H1277" s="233">
        <f t="shared" si="21"/>
        <v>0</v>
      </c>
      <c r="I1277" s="230">
        <f>IF(H1277="",0,RANK($H1277,H1277:H1278,0))</f>
        <v>1</v>
      </c>
    </row>
    <row r="1278" spans="1:9" ht="17.399999999999999" thickBot="1" x14ac:dyDescent="0.4">
      <c r="A1278" s="222">
        <v>61</v>
      </c>
      <c r="B1278" s="222" t="s">
        <v>2251</v>
      </c>
      <c r="C1278" s="223" t="s">
        <v>450</v>
      </c>
      <c r="D1278" s="223">
        <v>53860</v>
      </c>
      <c r="E1278" s="223" t="s">
        <v>2263</v>
      </c>
      <c r="F1278" s="231">
        <f>IFERROR(VLOOKUP(D1278,'Vta RdV'!$A$3:$B$2000,2,0),0)</f>
        <v>0</v>
      </c>
      <c r="G1278" s="231">
        <f>VLOOKUP(D1278,Objetivos!$G$5:$H$3000,2,0)</f>
        <v>482.03824000000009</v>
      </c>
      <c r="H1278" s="234">
        <f t="shared" si="21"/>
        <v>0</v>
      </c>
      <c r="I1278" s="231">
        <f>IF(H1278="",0,RANK($H1278,H1277:H1278,0))</f>
        <v>1</v>
      </c>
    </row>
    <row r="1279" spans="1:9" ht="16.8" x14ac:dyDescent="0.35">
      <c r="A1279" s="216">
        <v>61</v>
      </c>
      <c r="B1279" s="216" t="s">
        <v>2264</v>
      </c>
      <c r="C1279" s="217" t="s">
        <v>448</v>
      </c>
      <c r="D1279" s="217">
        <v>6363</v>
      </c>
      <c r="E1279" s="217" t="s">
        <v>2265</v>
      </c>
      <c r="F1279" s="66">
        <f>IFERROR(VLOOKUP(D1279,'Vta RdV'!$A$3:$B$2000,2,0),0)</f>
        <v>878.4</v>
      </c>
      <c r="G1279" s="66">
        <f>VLOOKUP(D1279,Objetivos!$G$5:$H$3000,2,0)</f>
        <v>8200.0255280000001</v>
      </c>
      <c r="H1279" s="67">
        <f t="shared" si="21"/>
        <v>0.10712161773162714</v>
      </c>
      <c r="I1279" s="66">
        <f>IF(H1279="",0,RANK($H1279,H1279:H1280,0))</f>
        <v>1</v>
      </c>
    </row>
    <row r="1280" spans="1:9" ht="17.399999999999999" thickBot="1" x14ac:dyDescent="0.4">
      <c r="A1280" s="218">
        <v>61</v>
      </c>
      <c r="B1280" s="218" t="s">
        <v>2264</v>
      </c>
      <c r="C1280" s="219" t="s">
        <v>448</v>
      </c>
      <c r="D1280" s="219">
        <v>58848</v>
      </c>
      <c r="E1280" s="219" t="s">
        <v>2266</v>
      </c>
      <c r="F1280" s="55">
        <f>IFERROR(VLOOKUP(D1280,'Vta RdV'!$A$3:$B$2000,2,0),0)</f>
        <v>63.07</v>
      </c>
      <c r="G1280" s="55">
        <f>VLOOKUP(D1280,Objetivos!$G$5:$H$3000,2,0)</f>
        <v>2756.4925040000003</v>
      </c>
      <c r="H1280" s="56">
        <f t="shared" si="21"/>
        <v>2.2880526578061753E-2</v>
      </c>
      <c r="I1280" s="55">
        <f>IF(H1280="",0,RANK($H1280,H1279:H1280,0))</f>
        <v>2</v>
      </c>
    </row>
    <row r="1281" spans="1:9" ht="16.8" x14ac:dyDescent="0.35">
      <c r="A1281" s="220">
        <v>61</v>
      </c>
      <c r="B1281" s="220" t="s">
        <v>2264</v>
      </c>
      <c r="C1281" s="221" t="s">
        <v>448</v>
      </c>
      <c r="D1281" s="221">
        <v>6122</v>
      </c>
      <c r="E1281" s="221" t="s">
        <v>2267</v>
      </c>
      <c r="F1281" s="230">
        <f>IFERROR(VLOOKUP(D1281,'Vta RdV'!$A$3:$B$2000,2,0),0)</f>
        <v>545.96</v>
      </c>
      <c r="G1281" s="230">
        <f>VLOOKUP(D1281,Objetivos!$G$5:$H$3000,2,0)</f>
        <v>2679.5036</v>
      </c>
      <c r="H1281" s="233">
        <f t="shared" si="21"/>
        <v>0.20375415804628888</v>
      </c>
      <c r="I1281" s="230">
        <f>IF(H1281="",0,RANK($H1281,H1281:H1282,0))</f>
        <v>1</v>
      </c>
    </row>
    <row r="1282" spans="1:9" ht="17.399999999999999" thickBot="1" x14ac:dyDescent="0.4">
      <c r="A1282" s="222">
        <v>61</v>
      </c>
      <c r="B1282" s="222" t="s">
        <v>2264</v>
      </c>
      <c r="C1282" s="223" t="s">
        <v>448</v>
      </c>
      <c r="D1282" s="223">
        <v>52495</v>
      </c>
      <c r="E1282" s="223" t="s">
        <v>2268</v>
      </c>
      <c r="F1282" s="231">
        <f>IFERROR(VLOOKUP(D1282,'Vta RdV'!$A$3:$B$2000,2,0),0)</f>
        <v>323.74</v>
      </c>
      <c r="G1282" s="231">
        <f>VLOOKUP(D1282,Objetivos!$G$5:$H$3000,2,0)</f>
        <v>2186.5592320000001</v>
      </c>
      <c r="H1282" s="234">
        <f t="shared" si="21"/>
        <v>0.14805910366483957</v>
      </c>
      <c r="I1282" s="231">
        <f>IF(H1282="",0,RANK($H1282,H1281:H1282,0))</f>
        <v>2</v>
      </c>
    </row>
    <row r="1283" spans="1:9" ht="16.8" x14ac:dyDescent="0.35">
      <c r="A1283" s="216">
        <v>61</v>
      </c>
      <c r="B1283" s="216" t="s">
        <v>2264</v>
      </c>
      <c r="C1283" s="217" t="s">
        <v>448</v>
      </c>
      <c r="D1283" s="217">
        <v>53568</v>
      </c>
      <c r="E1283" s="217" t="s">
        <v>2269</v>
      </c>
      <c r="F1283" s="66">
        <f>IFERROR(VLOOKUP(D1283,'Vta RdV'!$A$3:$B$2000,2,0),0)</f>
        <v>605.89</v>
      </c>
      <c r="G1283" s="66">
        <f>VLOOKUP(D1283,Objetivos!$G$5:$H$3000,2,0)</f>
        <v>2088.0687680000001</v>
      </c>
      <c r="H1283" s="67">
        <f t="shared" si="21"/>
        <v>0.29016764643261017</v>
      </c>
      <c r="I1283" s="66">
        <f>IF(H1283="",0,RANK($H1283,H1283:H1284,0))</f>
        <v>1</v>
      </c>
    </row>
    <row r="1284" spans="1:9" ht="17.399999999999999" thickBot="1" x14ac:dyDescent="0.4">
      <c r="A1284" s="218">
        <v>61</v>
      </c>
      <c r="B1284" s="218" t="s">
        <v>2264</v>
      </c>
      <c r="C1284" s="219" t="s">
        <v>448</v>
      </c>
      <c r="D1284" s="219">
        <v>1651</v>
      </c>
      <c r="E1284" s="219" t="s">
        <v>2270</v>
      </c>
      <c r="F1284" s="55">
        <f>IFERROR(VLOOKUP(D1284,'Vta RdV'!$A$3:$B$2000,2,0),0)</f>
        <v>0</v>
      </c>
      <c r="G1284" s="55">
        <f>VLOOKUP(D1284,Objetivos!$G$5:$H$3000,2,0)</f>
        <v>1952.961728</v>
      </c>
      <c r="H1284" s="56">
        <f t="shared" si="21"/>
        <v>0</v>
      </c>
      <c r="I1284" s="55">
        <f>IF(H1284="",0,RANK($H1284,H1283:H1284,0))</f>
        <v>2</v>
      </c>
    </row>
    <row r="1285" spans="1:9" ht="16.8" x14ac:dyDescent="0.35">
      <c r="A1285" s="220">
        <v>61</v>
      </c>
      <c r="B1285" s="220" t="s">
        <v>2264</v>
      </c>
      <c r="C1285" s="221" t="s">
        <v>448</v>
      </c>
      <c r="D1285" s="221">
        <v>10183</v>
      </c>
      <c r="E1285" s="221" t="s">
        <v>2271</v>
      </c>
      <c r="F1285" s="230">
        <f>IFERROR(VLOOKUP(D1285,'Vta RdV'!$A$3:$B$2000,2,0),0)</f>
        <v>226.12</v>
      </c>
      <c r="G1285" s="230">
        <f>VLOOKUP(D1285,Objetivos!$G$5:$H$3000,2,0)</f>
        <v>1901.2300240000002</v>
      </c>
      <c r="H1285" s="233">
        <f t="shared" si="21"/>
        <v>0.11893353100129665</v>
      </c>
      <c r="I1285" s="230">
        <f>IF(H1285="",0,RANK($H1285,H1285:H1286,0))</f>
        <v>1</v>
      </c>
    </row>
    <row r="1286" spans="1:9" ht="17.399999999999999" thickBot="1" x14ac:dyDescent="0.4">
      <c r="A1286" s="222">
        <v>61</v>
      </c>
      <c r="B1286" s="222" t="s">
        <v>2264</v>
      </c>
      <c r="C1286" s="223" t="s">
        <v>448</v>
      </c>
      <c r="D1286" s="223">
        <v>10026</v>
      </c>
      <c r="E1286" s="223" t="s">
        <v>2272</v>
      </c>
      <c r="F1286" s="231">
        <f>IFERROR(VLOOKUP(D1286,'Vta RdV'!$A$3:$B$2000,2,0),0)</f>
        <v>0</v>
      </c>
      <c r="G1286" s="231">
        <f>VLOOKUP(D1286,Objetivos!$G$5:$H$3000,2,0)</f>
        <v>1690.5939920000001</v>
      </c>
      <c r="H1286" s="234">
        <f t="shared" ref="H1286:H1349" si="22">+F1286/G1286</f>
        <v>0</v>
      </c>
      <c r="I1286" s="231">
        <f>IF(H1286="",0,RANK($H1286,H1285:H1286,0))</f>
        <v>2</v>
      </c>
    </row>
    <row r="1287" spans="1:9" ht="16.8" x14ac:dyDescent="0.35">
      <c r="A1287" s="216">
        <v>61</v>
      </c>
      <c r="B1287" s="216" t="s">
        <v>2264</v>
      </c>
      <c r="C1287" s="217" t="s">
        <v>448</v>
      </c>
      <c r="D1287" s="217">
        <v>53362</v>
      </c>
      <c r="E1287" s="217" t="s">
        <v>2273</v>
      </c>
      <c r="F1287" s="66">
        <f>IFERROR(VLOOKUP(D1287,'Vta RdV'!$A$3:$B$2000,2,0),0)</f>
        <v>0</v>
      </c>
      <c r="G1287" s="66">
        <f>VLOOKUP(D1287,Objetivos!$G$5:$H$3000,2,0)</f>
        <v>1684.3148160000001</v>
      </c>
      <c r="H1287" s="67">
        <f t="shared" si="22"/>
        <v>0</v>
      </c>
      <c r="I1287" s="66">
        <f>IF(H1287="",0,RANK($H1287,H1287:H1288,0))</f>
        <v>2</v>
      </c>
    </row>
    <row r="1288" spans="1:9" ht="17.399999999999999" thickBot="1" x14ac:dyDescent="0.4">
      <c r="A1288" s="218">
        <v>61</v>
      </c>
      <c r="B1288" s="218" t="s">
        <v>2264</v>
      </c>
      <c r="C1288" s="219" t="s">
        <v>448</v>
      </c>
      <c r="D1288" s="219">
        <v>6535</v>
      </c>
      <c r="E1288" s="219" t="s">
        <v>2274</v>
      </c>
      <c r="F1288" s="55">
        <f>IFERROR(VLOOKUP(D1288,'Vta RdV'!$A$3:$B$2000,2,0),0)</f>
        <v>206.82</v>
      </c>
      <c r="G1288" s="55">
        <f>VLOOKUP(D1288,Objetivos!$G$5:$H$3000,2,0)</f>
        <v>1356.971624</v>
      </c>
      <c r="H1288" s="56">
        <f t="shared" si="22"/>
        <v>0.15241291442067767</v>
      </c>
      <c r="I1288" s="55">
        <f>IF(H1288="",0,RANK($H1288,H1287:H1288,0))</f>
        <v>1</v>
      </c>
    </row>
    <row r="1289" spans="1:9" ht="16.8" x14ac:dyDescent="0.35">
      <c r="A1289" s="226">
        <v>61</v>
      </c>
      <c r="B1289" s="226" t="s">
        <v>2264</v>
      </c>
      <c r="C1289" s="227" t="s">
        <v>448</v>
      </c>
      <c r="D1289" s="227">
        <v>53327</v>
      </c>
      <c r="E1289" s="227" t="s">
        <v>2275</v>
      </c>
      <c r="F1289" s="232">
        <f>IFERROR(VLOOKUP(D1289,'Vta RdV'!$A$3:$B$2000,2,0),0)</f>
        <v>0</v>
      </c>
      <c r="G1289" s="232">
        <f>VLOOKUP(D1289,Objetivos!$G$5:$H$3000,2,0)</f>
        <v>990.38148799999999</v>
      </c>
      <c r="H1289" s="235">
        <f t="shared" si="22"/>
        <v>0</v>
      </c>
      <c r="I1289" s="232">
        <f>IF(H1289="",0,RANK($H1289,H1289:H1291,0))</f>
        <v>1</v>
      </c>
    </row>
    <row r="1290" spans="1:9" ht="16.8" x14ac:dyDescent="0.35">
      <c r="A1290" s="220">
        <v>61</v>
      </c>
      <c r="B1290" s="220" t="s">
        <v>2264</v>
      </c>
      <c r="C1290" s="221" t="s">
        <v>448</v>
      </c>
      <c r="D1290" s="221">
        <v>53270</v>
      </c>
      <c r="E1290" s="221" t="s">
        <v>2276</v>
      </c>
      <c r="F1290" s="230">
        <f>IFERROR(VLOOKUP(D1290,'Vta RdV'!$A$3:$B$2000,2,0),0)</f>
        <v>0</v>
      </c>
      <c r="G1290" s="230">
        <f>VLOOKUP(D1290,Objetivos!$G$5:$H$3000,2,0)</f>
        <v>937.71876799999995</v>
      </c>
      <c r="H1290" s="233">
        <f t="shared" si="22"/>
        <v>0</v>
      </c>
      <c r="I1290" s="230">
        <f>IF(H1290="",0,RANK($H1290,H1289:H1291,0))</f>
        <v>1</v>
      </c>
    </row>
    <row r="1291" spans="1:9" ht="17.399999999999999" thickBot="1" x14ac:dyDescent="0.4">
      <c r="A1291" s="222">
        <v>61</v>
      </c>
      <c r="B1291" s="222" t="s">
        <v>2264</v>
      </c>
      <c r="C1291" s="223" t="s">
        <v>448</v>
      </c>
      <c r="D1291" s="223">
        <v>53840</v>
      </c>
      <c r="E1291" s="223" t="s">
        <v>2277</v>
      </c>
      <c r="F1291" s="231">
        <f>IFERROR(VLOOKUP(D1291,'Vta RdV'!$A$3:$B$2000,2,0),0)</f>
        <v>0</v>
      </c>
      <c r="G1291" s="231">
        <f>VLOOKUP(D1291,Objetivos!$G$5:$H$3000,2,0)</f>
        <v>828.32752800000003</v>
      </c>
      <c r="H1291" s="234">
        <f t="shared" si="22"/>
        <v>0</v>
      </c>
      <c r="I1291" s="231">
        <f>IF(H1291="",0,RANK($H1291,H1289:H1291,0))</f>
        <v>1</v>
      </c>
    </row>
    <row r="1292" spans="1:9" ht="16.8" x14ac:dyDescent="0.35">
      <c r="A1292" s="216">
        <v>61</v>
      </c>
      <c r="B1292" s="216" t="s">
        <v>2278</v>
      </c>
      <c r="C1292" s="217" t="s">
        <v>449</v>
      </c>
      <c r="D1292" s="217">
        <v>4323</v>
      </c>
      <c r="E1292" s="217" t="s">
        <v>2279</v>
      </c>
      <c r="F1292" s="66">
        <f>IFERROR(VLOOKUP(D1292,'Vta RdV'!$A$3:$B$2000,2,0),0)</f>
        <v>37.200000000000003</v>
      </c>
      <c r="G1292" s="66">
        <f>VLOOKUP(D1292,Objetivos!$G$5:$H$3000,2,0)</f>
        <v>2331.1746319999997</v>
      </c>
      <c r="H1292" s="67">
        <f t="shared" si="22"/>
        <v>1.5957620458525994E-2</v>
      </c>
      <c r="I1292" s="66">
        <f>IF(H1292="",0,RANK($H1292,H1292:H1293,0))</f>
        <v>1</v>
      </c>
    </row>
    <row r="1293" spans="1:9" ht="17.399999999999999" thickBot="1" x14ac:dyDescent="0.4">
      <c r="A1293" s="218">
        <v>61</v>
      </c>
      <c r="B1293" s="218" t="s">
        <v>2278</v>
      </c>
      <c r="C1293" s="219" t="s">
        <v>449</v>
      </c>
      <c r="D1293" s="219">
        <v>40338</v>
      </c>
      <c r="E1293" s="219" t="s">
        <v>2280</v>
      </c>
      <c r="F1293" s="55">
        <f>IFERROR(VLOOKUP(D1293,'Vta RdV'!$A$3:$B$2000,2,0),0)</f>
        <v>0</v>
      </c>
      <c r="G1293" s="55">
        <f>VLOOKUP(D1293,Objetivos!$G$5:$H$3000,2,0)</f>
        <v>2087.505024</v>
      </c>
      <c r="H1293" s="56">
        <f t="shared" si="22"/>
        <v>0</v>
      </c>
      <c r="I1293" s="55">
        <f>IF(H1293="",0,RANK($H1293,H1292:H1293,0))</f>
        <v>2</v>
      </c>
    </row>
    <row r="1294" spans="1:9" ht="16.8" x14ac:dyDescent="0.35">
      <c r="A1294" s="220">
        <v>61</v>
      </c>
      <c r="B1294" s="220" t="s">
        <v>2278</v>
      </c>
      <c r="C1294" s="221" t="s">
        <v>449</v>
      </c>
      <c r="D1294" s="221">
        <v>651</v>
      </c>
      <c r="E1294" s="221" t="s">
        <v>2281</v>
      </c>
      <c r="F1294" s="230">
        <f>IFERROR(VLOOKUP(D1294,'Vta RdV'!$A$3:$B$2000,2,0),0)</f>
        <v>0</v>
      </c>
      <c r="G1294" s="230">
        <f>VLOOKUP(D1294,Objetivos!$G$5:$H$3000,2,0)</f>
        <v>2207.4078399999999</v>
      </c>
      <c r="H1294" s="233">
        <f t="shared" si="22"/>
        <v>0</v>
      </c>
      <c r="I1294" s="230">
        <f>IF(H1294="",0,RANK($H1294,H1294:H1295,0))</f>
        <v>2</v>
      </c>
    </row>
    <row r="1295" spans="1:9" ht="17.399999999999999" thickBot="1" x14ac:dyDescent="0.4">
      <c r="A1295" s="222">
        <v>61</v>
      </c>
      <c r="B1295" s="222" t="s">
        <v>2278</v>
      </c>
      <c r="C1295" s="223" t="s">
        <v>449</v>
      </c>
      <c r="D1295" s="223">
        <v>4790</v>
      </c>
      <c r="E1295" s="223" t="s">
        <v>2282</v>
      </c>
      <c r="F1295" s="231">
        <f>IFERROR(VLOOKUP(D1295,'Vta RdV'!$A$3:$B$2000,2,0),0)</f>
        <v>1130.48</v>
      </c>
      <c r="G1295" s="231">
        <f>VLOOKUP(D1295,Objetivos!$G$5:$H$3000,2,0)</f>
        <v>1915.2835680000001</v>
      </c>
      <c r="H1295" s="234">
        <f t="shared" si="22"/>
        <v>0.59024158035276375</v>
      </c>
      <c r="I1295" s="231">
        <f>IF(H1295="",0,RANK($H1295,H1294:H1295,0))</f>
        <v>1</v>
      </c>
    </row>
    <row r="1296" spans="1:9" ht="16.8" x14ac:dyDescent="0.35">
      <c r="A1296" s="216">
        <v>61</v>
      </c>
      <c r="B1296" s="216" t="s">
        <v>2278</v>
      </c>
      <c r="C1296" s="217" t="s">
        <v>449</v>
      </c>
      <c r="D1296" s="217">
        <v>4541</v>
      </c>
      <c r="E1296" s="217" t="s">
        <v>2283</v>
      </c>
      <c r="F1296" s="66">
        <f>IFERROR(VLOOKUP(D1296,'Vta RdV'!$A$3:$B$2000,2,0),0)</f>
        <v>278.11</v>
      </c>
      <c r="G1296" s="66">
        <f>VLOOKUP(D1296,Objetivos!$G$5:$H$3000,2,0)</f>
        <v>1726.1928757894739</v>
      </c>
      <c r="H1296" s="67">
        <f t="shared" si="22"/>
        <v>0.16111177603650256</v>
      </c>
      <c r="I1296" s="66">
        <f>IF(H1296="",0,RANK($H1296,H1296:H1297,0))</f>
        <v>1</v>
      </c>
    </row>
    <row r="1297" spans="1:9" ht="17.399999999999999" thickBot="1" x14ac:dyDescent="0.4">
      <c r="A1297" s="218">
        <v>61</v>
      </c>
      <c r="B1297" s="218" t="s">
        <v>2278</v>
      </c>
      <c r="C1297" s="219" t="s">
        <v>449</v>
      </c>
      <c r="D1297" s="219">
        <v>53366</v>
      </c>
      <c r="E1297" s="219" t="s">
        <v>2284</v>
      </c>
      <c r="F1297" s="55">
        <f>IFERROR(VLOOKUP(D1297,'Vta RdV'!$A$3:$B$2000,2,0),0)</f>
        <v>0</v>
      </c>
      <c r="G1297" s="55">
        <f>VLOOKUP(D1297,Objetivos!$G$5:$H$3000,2,0)</f>
        <v>1592.4257680000001</v>
      </c>
      <c r="H1297" s="56">
        <f t="shared" si="22"/>
        <v>0</v>
      </c>
      <c r="I1297" s="55">
        <f>IF(H1297="",0,RANK($H1297,H1296:H1297,0))</f>
        <v>2</v>
      </c>
    </row>
    <row r="1298" spans="1:9" ht="16.8" x14ac:dyDescent="0.35">
      <c r="A1298" s="220">
        <v>61</v>
      </c>
      <c r="B1298" s="220" t="s">
        <v>2278</v>
      </c>
      <c r="C1298" s="221" t="s">
        <v>449</v>
      </c>
      <c r="D1298" s="221">
        <v>52539</v>
      </c>
      <c r="E1298" s="221" t="s">
        <v>2285</v>
      </c>
      <c r="F1298" s="230">
        <f>IFERROR(VLOOKUP(D1298,'Vta RdV'!$A$3:$B$2000,2,0),0)</f>
        <v>975.24</v>
      </c>
      <c r="G1298" s="230">
        <f>VLOOKUP(D1298,Objetivos!$G$5:$H$3000,2,0)</f>
        <v>1588.6692480000002</v>
      </c>
      <c r="H1298" s="233">
        <f t="shared" si="22"/>
        <v>0.61387227154283019</v>
      </c>
      <c r="I1298" s="230">
        <f>IF(H1298="",0,RANK($H1298,H1298:H1299,0))</f>
        <v>1</v>
      </c>
    </row>
    <row r="1299" spans="1:9" ht="17.399999999999999" thickBot="1" x14ac:dyDescent="0.4">
      <c r="A1299" s="222">
        <v>61</v>
      </c>
      <c r="B1299" s="222" t="s">
        <v>2278</v>
      </c>
      <c r="C1299" s="223" t="s">
        <v>449</v>
      </c>
      <c r="D1299" s="223">
        <v>11610</v>
      </c>
      <c r="E1299" s="223" t="s">
        <v>2286</v>
      </c>
      <c r="F1299" s="231">
        <f>IFERROR(VLOOKUP(D1299,'Vta RdV'!$A$3:$B$2000,2,0),0)</f>
        <v>57.36</v>
      </c>
      <c r="G1299" s="231">
        <f>VLOOKUP(D1299,Objetivos!$G$5:$H$3000,2,0)</f>
        <v>1363.2982079999999</v>
      </c>
      <c r="H1299" s="234">
        <f t="shared" si="22"/>
        <v>4.2074433651716502E-2</v>
      </c>
      <c r="I1299" s="231">
        <f>IF(H1299="",0,RANK($H1299,H1298:H1299,0))</f>
        <v>2</v>
      </c>
    </row>
    <row r="1300" spans="1:9" ht="16.8" x14ac:dyDescent="0.35">
      <c r="A1300" s="224">
        <v>61</v>
      </c>
      <c r="B1300" s="224" t="s">
        <v>2278</v>
      </c>
      <c r="C1300" s="225" t="s">
        <v>449</v>
      </c>
      <c r="D1300" s="225">
        <v>52509</v>
      </c>
      <c r="E1300" s="225" t="s">
        <v>2287</v>
      </c>
      <c r="F1300" s="53">
        <f>IFERROR(VLOOKUP(D1300,'Vta RdV'!$A$3:$B$2000,2,0),0)</f>
        <v>10.81</v>
      </c>
      <c r="G1300" s="53">
        <f>VLOOKUP(D1300,Objetivos!$G$5:$H$3000,2,0)</f>
        <v>1172.1912639999998</v>
      </c>
      <c r="H1300" s="61">
        <f t="shared" si="22"/>
        <v>9.2220445007513748E-3</v>
      </c>
      <c r="I1300" s="53">
        <f>IF(H1300="",0,RANK($H1300,H1300:H1302,0))</f>
        <v>2</v>
      </c>
    </row>
    <row r="1301" spans="1:9" ht="16.8" x14ac:dyDescent="0.35">
      <c r="A1301" s="216">
        <v>61</v>
      </c>
      <c r="B1301" s="216" t="s">
        <v>2278</v>
      </c>
      <c r="C1301" s="217" t="s">
        <v>449</v>
      </c>
      <c r="D1301" s="217">
        <v>53712</v>
      </c>
      <c r="E1301" s="217" t="s">
        <v>2288</v>
      </c>
      <c r="F1301" s="66">
        <f>IFERROR(VLOOKUP(D1301,'Vta RdV'!$A$3:$B$2000,2,0),0)</f>
        <v>202.38</v>
      </c>
      <c r="G1301" s="66">
        <f>VLOOKUP(D1301,Objetivos!$G$5:$H$3000,2,0)</f>
        <v>849.49470400000018</v>
      </c>
      <c r="H1301" s="67">
        <f t="shared" si="22"/>
        <v>0.23823574066684228</v>
      </c>
      <c r="I1301" s="66">
        <f>IF(H1301="",0,RANK($H1301,H1300:H1302,0))</f>
        <v>1</v>
      </c>
    </row>
    <row r="1302" spans="1:9" ht="17.399999999999999" thickBot="1" x14ac:dyDescent="0.4">
      <c r="A1302" s="218">
        <v>61</v>
      </c>
      <c r="B1302" s="218" t="s">
        <v>2278</v>
      </c>
      <c r="C1302" s="219" t="s">
        <v>449</v>
      </c>
      <c r="D1302" s="219">
        <v>53952</v>
      </c>
      <c r="E1302" s="219" t="s">
        <v>2289</v>
      </c>
      <c r="F1302" s="55">
        <f>IFERROR(VLOOKUP(D1302,'Vta RdV'!$A$3:$B$2000,2,0),0)</f>
        <v>0</v>
      </c>
      <c r="G1302" s="55">
        <f>VLOOKUP(D1302,Objetivos!$G$5:$H$3000,2,0)</f>
        <v>776.96100800000011</v>
      </c>
      <c r="H1302" s="56">
        <f t="shared" si="22"/>
        <v>0</v>
      </c>
      <c r="I1302" s="55">
        <f>IF(H1302="",0,RANK($H1302,H1300:H1302,0))</f>
        <v>3</v>
      </c>
    </row>
    <row r="1303" spans="1:9" ht="16.8" x14ac:dyDescent="0.35">
      <c r="A1303" s="220">
        <v>61</v>
      </c>
      <c r="B1303" s="220" t="s">
        <v>2290</v>
      </c>
      <c r="C1303" s="221" t="s">
        <v>760</v>
      </c>
      <c r="D1303" s="221">
        <v>4584</v>
      </c>
      <c r="E1303" s="221" t="s">
        <v>2291</v>
      </c>
      <c r="F1303" s="230">
        <f>IFERROR(VLOOKUP(D1303,'Vta RdV'!$A$3:$B$2000,2,0),0)</f>
        <v>49.98</v>
      </c>
      <c r="G1303" s="230">
        <f>VLOOKUP(D1303,Objetivos!$G$5:$H$3000,2,0)</f>
        <v>2218.6562800000002</v>
      </c>
      <c r="H1303" s="233">
        <f t="shared" si="22"/>
        <v>2.2527148729860939E-2</v>
      </c>
      <c r="I1303" s="230">
        <f>IF(H1303="",0,RANK($H1303,H1303:H1304,0))</f>
        <v>2</v>
      </c>
    </row>
    <row r="1304" spans="1:9" ht="17.399999999999999" thickBot="1" x14ac:dyDescent="0.4">
      <c r="A1304" s="222">
        <v>61</v>
      </c>
      <c r="B1304" s="222" t="s">
        <v>2290</v>
      </c>
      <c r="C1304" s="223" t="s">
        <v>760</v>
      </c>
      <c r="D1304" s="223">
        <v>3930</v>
      </c>
      <c r="E1304" s="223" t="s">
        <v>2292</v>
      </c>
      <c r="F1304" s="231">
        <f>IFERROR(VLOOKUP(D1304,'Vta RdV'!$A$3:$B$2000,2,0),0)</f>
        <v>72.13</v>
      </c>
      <c r="G1304" s="231">
        <f>VLOOKUP(D1304,Objetivos!$G$5:$H$3000,2,0)</f>
        <v>2165.2958222222223</v>
      </c>
      <c r="H1304" s="234">
        <f t="shared" si="22"/>
        <v>3.3311845550033747E-2</v>
      </c>
      <c r="I1304" s="231">
        <f>IF(H1304="",0,RANK($H1304,H1303:H1304,0))</f>
        <v>1</v>
      </c>
    </row>
    <row r="1305" spans="1:9" ht="16.8" x14ac:dyDescent="0.35">
      <c r="A1305" s="216">
        <v>61</v>
      </c>
      <c r="B1305" s="216" t="s">
        <v>2290</v>
      </c>
      <c r="C1305" s="217" t="s">
        <v>760</v>
      </c>
      <c r="D1305" s="217">
        <v>42404</v>
      </c>
      <c r="E1305" s="217" t="s">
        <v>2293</v>
      </c>
      <c r="F1305" s="66">
        <f>IFERROR(VLOOKUP(D1305,'Vta RdV'!$A$3:$B$2000,2,0),0)</f>
        <v>0</v>
      </c>
      <c r="G1305" s="66">
        <f>VLOOKUP(D1305,Objetivos!$G$5:$H$3000,2,0)</f>
        <v>1932.3178959999998</v>
      </c>
      <c r="H1305" s="67">
        <f t="shared" si="22"/>
        <v>0</v>
      </c>
      <c r="I1305" s="66">
        <f>IF(H1305="",0,RANK($H1305,H1305:H1306,0))</f>
        <v>2</v>
      </c>
    </row>
    <row r="1306" spans="1:9" ht="17.399999999999999" thickBot="1" x14ac:dyDescent="0.4">
      <c r="A1306" s="218">
        <v>61</v>
      </c>
      <c r="B1306" s="218" t="s">
        <v>2290</v>
      </c>
      <c r="C1306" s="219" t="s">
        <v>760</v>
      </c>
      <c r="D1306" s="219">
        <v>627</v>
      </c>
      <c r="E1306" s="219" t="s">
        <v>2294</v>
      </c>
      <c r="F1306" s="55">
        <f>IFERROR(VLOOKUP(D1306,'Vta RdV'!$A$3:$B$2000,2,0),0)</f>
        <v>152.80000000000001</v>
      </c>
      <c r="G1306" s="55">
        <f>VLOOKUP(D1306,Objetivos!$G$5:$H$3000,2,0)</f>
        <v>1920.2369120000001</v>
      </c>
      <c r="H1306" s="56">
        <f t="shared" si="22"/>
        <v>7.9573514624741271E-2</v>
      </c>
      <c r="I1306" s="55">
        <f>IF(H1306="",0,RANK($H1306,H1305:H1306,0))</f>
        <v>1</v>
      </c>
    </row>
    <row r="1307" spans="1:9" ht="16.8" x14ac:dyDescent="0.35">
      <c r="A1307" s="220">
        <v>61</v>
      </c>
      <c r="B1307" s="220" t="s">
        <v>2290</v>
      </c>
      <c r="C1307" s="221" t="s">
        <v>760</v>
      </c>
      <c r="D1307" s="221">
        <v>4581</v>
      </c>
      <c r="E1307" s="221" t="s">
        <v>2295</v>
      </c>
      <c r="F1307" s="230">
        <f>IFERROR(VLOOKUP(D1307,'Vta RdV'!$A$3:$B$2000,2,0),0)</f>
        <v>0</v>
      </c>
      <c r="G1307" s="230">
        <f>VLOOKUP(D1307,Objetivos!$G$5:$H$3000,2,0)</f>
        <v>1634.4200719999999</v>
      </c>
      <c r="H1307" s="233">
        <f t="shared" si="22"/>
        <v>0</v>
      </c>
      <c r="I1307" s="230">
        <f>IF(H1307="",0,RANK($H1307,H1307:H1308,0))</f>
        <v>2</v>
      </c>
    </row>
    <row r="1308" spans="1:9" ht="17.399999999999999" thickBot="1" x14ac:dyDescent="0.4">
      <c r="A1308" s="222">
        <v>61</v>
      </c>
      <c r="B1308" s="222" t="s">
        <v>2290</v>
      </c>
      <c r="C1308" s="223" t="s">
        <v>760</v>
      </c>
      <c r="D1308" s="223">
        <v>53217</v>
      </c>
      <c r="E1308" s="223" t="s">
        <v>2296</v>
      </c>
      <c r="F1308" s="231">
        <f>IFERROR(VLOOKUP(D1308,'Vta RdV'!$A$3:$B$2000,2,0),0)</f>
        <v>50.54</v>
      </c>
      <c r="G1308" s="231">
        <f>VLOOKUP(D1308,Objetivos!$G$5:$H$3000,2,0)</f>
        <v>1040.5062400000002</v>
      </c>
      <c r="H1308" s="234">
        <f t="shared" si="22"/>
        <v>4.8572510242706465E-2</v>
      </c>
      <c r="I1308" s="231">
        <f>IF(H1308="",0,RANK($H1308,H1307:H1308,0))</f>
        <v>1</v>
      </c>
    </row>
    <row r="1309" spans="1:9" ht="16.8" x14ac:dyDescent="0.35">
      <c r="A1309" s="216">
        <v>61</v>
      </c>
      <c r="B1309" s="216" t="s">
        <v>2290</v>
      </c>
      <c r="C1309" s="217" t="s">
        <v>760</v>
      </c>
      <c r="D1309" s="217">
        <v>53775</v>
      </c>
      <c r="E1309" s="217" t="s">
        <v>2297</v>
      </c>
      <c r="F1309" s="66">
        <f>IFERROR(VLOOKUP(D1309,'Vta RdV'!$A$3:$B$2000,2,0),0)</f>
        <v>0</v>
      </c>
      <c r="G1309" s="66">
        <f>VLOOKUP(D1309,Objetivos!$G$5:$H$3000,2,0)</f>
        <v>975.65678315789489</v>
      </c>
      <c r="H1309" s="67">
        <f t="shared" si="22"/>
        <v>0</v>
      </c>
      <c r="I1309" s="66">
        <f>IF(H1309="",0,RANK($H1309,H1309:H1310,0))</f>
        <v>2</v>
      </c>
    </row>
    <row r="1310" spans="1:9" ht="17.399999999999999" thickBot="1" x14ac:dyDescent="0.4">
      <c r="A1310" s="218">
        <v>61</v>
      </c>
      <c r="B1310" s="218" t="s">
        <v>2290</v>
      </c>
      <c r="C1310" s="219" t="s">
        <v>760</v>
      </c>
      <c r="D1310" s="219">
        <v>53934</v>
      </c>
      <c r="E1310" s="219" t="s">
        <v>2298</v>
      </c>
      <c r="F1310" s="55">
        <f>IFERROR(VLOOKUP(D1310,'Vta RdV'!$A$3:$B$2000,2,0),0)</f>
        <v>283.64</v>
      </c>
      <c r="G1310" s="55">
        <f>VLOOKUP(D1310,Objetivos!$G$5:$H$3000,2,0)</f>
        <v>859.32737684210542</v>
      </c>
      <c r="H1310" s="56">
        <f t="shared" si="22"/>
        <v>0.33007210947047089</v>
      </c>
      <c r="I1310" s="55">
        <f>IF(H1310="",0,RANK($H1310,H1309:H1310,0))</f>
        <v>1</v>
      </c>
    </row>
    <row r="1311" spans="1:9" ht="16.8" x14ac:dyDescent="0.35">
      <c r="A1311" s="226">
        <v>61</v>
      </c>
      <c r="B1311" s="226" t="s">
        <v>2290</v>
      </c>
      <c r="C1311" s="227" t="s">
        <v>760</v>
      </c>
      <c r="D1311" s="227">
        <v>54051</v>
      </c>
      <c r="E1311" s="227" t="s">
        <v>2299</v>
      </c>
      <c r="F1311" s="232">
        <f>IFERROR(VLOOKUP(D1311,'Vta RdV'!$A$3:$B$2000,2,0),0)</f>
        <v>0</v>
      </c>
      <c r="G1311" s="232">
        <f>VLOOKUP(D1311,Objetivos!$G$5:$H$3000,2,0)</f>
        <v>786.61874399999999</v>
      </c>
      <c r="H1311" s="235">
        <f t="shared" si="22"/>
        <v>0</v>
      </c>
      <c r="I1311" s="232">
        <f>IF(H1311="",0,RANK($H1311,H1311:H1313,0))</f>
        <v>2</v>
      </c>
    </row>
    <row r="1312" spans="1:9" ht="16.8" x14ac:dyDescent="0.35">
      <c r="A1312" s="220">
        <v>61</v>
      </c>
      <c r="B1312" s="220" t="s">
        <v>2290</v>
      </c>
      <c r="C1312" s="221" t="s">
        <v>760</v>
      </c>
      <c r="D1312" s="221">
        <v>53677</v>
      </c>
      <c r="E1312" s="221" t="s">
        <v>2300</v>
      </c>
      <c r="F1312" s="230">
        <f>IFERROR(VLOOKUP(D1312,'Vta RdV'!$A$3:$B$2000,2,0),0)</f>
        <v>0</v>
      </c>
      <c r="G1312" s="230">
        <f>VLOOKUP(D1312,Objetivos!$G$5:$H$3000,2,0)</f>
        <v>781.90724</v>
      </c>
      <c r="H1312" s="233">
        <f t="shared" si="22"/>
        <v>0</v>
      </c>
      <c r="I1312" s="230">
        <f>IF(H1312="",0,RANK($H1312,H1311:H1313,0))</f>
        <v>2</v>
      </c>
    </row>
    <row r="1313" spans="1:9" ht="17.399999999999999" thickBot="1" x14ac:dyDescent="0.4">
      <c r="A1313" s="222">
        <v>61</v>
      </c>
      <c r="B1313" s="222" t="s">
        <v>2290</v>
      </c>
      <c r="C1313" s="223" t="s">
        <v>760</v>
      </c>
      <c r="D1313" s="223">
        <v>53975</v>
      </c>
      <c r="E1313" s="223" t="s">
        <v>2301</v>
      </c>
      <c r="F1313" s="231">
        <f>IFERROR(VLOOKUP(D1313,'Vta RdV'!$A$3:$B$2000,2,0),0)</f>
        <v>64.67</v>
      </c>
      <c r="G1313" s="231">
        <f>VLOOKUP(D1313,Objetivos!$G$5:$H$3000,2,0)</f>
        <v>692.07844800000009</v>
      </c>
      <c r="H1313" s="234">
        <f t="shared" si="22"/>
        <v>9.3443164119452526E-2</v>
      </c>
      <c r="I1313" s="231">
        <f>IF(H1313="",0,RANK($H1313,H1311:H1313,0))</f>
        <v>1</v>
      </c>
    </row>
    <row r="1314" spans="1:9" ht="16.8" x14ac:dyDescent="0.35">
      <c r="A1314" s="216">
        <v>61</v>
      </c>
      <c r="B1314" s="216" t="s">
        <v>2302</v>
      </c>
      <c r="C1314" s="217" t="s">
        <v>451</v>
      </c>
      <c r="D1314" s="217">
        <v>7795</v>
      </c>
      <c r="E1314" s="217" t="s">
        <v>2303</v>
      </c>
      <c r="F1314" s="66">
        <f>IFERROR(VLOOKUP(D1314,'Vta RdV'!$A$3:$B$2000,2,0),0)</f>
        <v>373.06</v>
      </c>
      <c r="G1314" s="66">
        <f>VLOOKUP(D1314,Objetivos!$G$5:$H$3000,2,0)</f>
        <v>3435.3513439999997</v>
      </c>
      <c r="H1314" s="67">
        <f t="shared" si="22"/>
        <v>0.10859442387212201</v>
      </c>
      <c r="I1314" s="66">
        <f>IF(H1314="",0,RANK($H1314,H1314:H1315,0))</f>
        <v>1</v>
      </c>
    </row>
    <row r="1315" spans="1:9" ht="17.399999999999999" thickBot="1" x14ac:dyDescent="0.4">
      <c r="A1315" s="218">
        <v>61</v>
      </c>
      <c r="B1315" s="218" t="s">
        <v>2302</v>
      </c>
      <c r="C1315" s="219" t="s">
        <v>451</v>
      </c>
      <c r="D1315" s="219">
        <v>7307</v>
      </c>
      <c r="E1315" s="219" t="s">
        <v>2304</v>
      </c>
      <c r="F1315" s="55">
        <f>IFERROR(VLOOKUP(D1315,'Vta RdV'!$A$3:$B$2000,2,0),0)</f>
        <v>0</v>
      </c>
      <c r="G1315" s="55">
        <f>VLOOKUP(D1315,Objetivos!$G$5:$H$3000,2,0)</f>
        <v>3012.280934736842</v>
      </c>
      <c r="H1315" s="56">
        <f t="shared" si="22"/>
        <v>0</v>
      </c>
      <c r="I1315" s="55">
        <f>IF(H1315="",0,RANK($H1315,H1314:H1315,0))</f>
        <v>2</v>
      </c>
    </row>
    <row r="1316" spans="1:9" ht="16.8" x14ac:dyDescent="0.35">
      <c r="A1316" s="220">
        <v>61</v>
      </c>
      <c r="B1316" s="220" t="s">
        <v>2302</v>
      </c>
      <c r="C1316" s="221" t="s">
        <v>451</v>
      </c>
      <c r="D1316" s="221">
        <v>3751</v>
      </c>
      <c r="E1316" s="221" t="s">
        <v>2305</v>
      </c>
      <c r="F1316" s="230">
        <f>IFERROR(VLOOKUP(D1316,'Vta RdV'!$A$3:$B$2000,2,0),0)</f>
        <v>181.83</v>
      </c>
      <c r="G1316" s="230">
        <f>VLOOKUP(D1316,Objetivos!$G$5:$H$3000,2,0)</f>
        <v>2745.9502989473685</v>
      </c>
      <c r="H1316" s="233">
        <f t="shared" si="22"/>
        <v>6.6217513139149919E-2</v>
      </c>
      <c r="I1316" s="230">
        <f>IF(H1316="",0,RANK($H1316,H1316:H1317,0))</f>
        <v>1</v>
      </c>
    </row>
    <row r="1317" spans="1:9" ht="17.399999999999999" thickBot="1" x14ac:dyDescent="0.4">
      <c r="A1317" s="222">
        <v>61</v>
      </c>
      <c r="B1317" s="222" t="s">
        <v>2302</v>
      </c>
      <c r="C1317" s="223" t="s">
        <v>451</v>
      </c>
      <c r="D1317" s="223">
        <v>11327</v>
      </c>
      <c r="E1317" s="223" t="s">
        <v>2306</v>
      </c>
      <c r="F1317" s="231">
        <f>IFERROR(VLOOKUP(D1317,'Vta RdV'!$A$3:$B$2000,2,0),0)</f>
        <v>0</v>
      </c>
      <c r="G1317" s="231">
        <f>VLOOKUP(D1317,Objetivos!$G$5:$H$3000,2,0)</f>
        <v>2596.7539840000004</v>
      </c>
      <c r="H1317" s="234">
        <f t="shared" si="22"/>
        <v>0</v>
      </c>
      <c r="I1317" s="231">
        <f>IF(H1317="",0,RANK($H1317,H1316:H1317,0))</f>
        <v>2</v>
      </c>
    </row>
    <row r="1318" spans="1:9" ht="16.8" x14ac:dyDescent="0.35">
      <c r="A1318" s="216">
        <v>61</v>
      </c>
      <c r="B1318" s="216" t="s">
        <v>2302</v>
      </c>
      <c r="C1318" s="217" t="s">
        <v>451</v>
      </c>
      <c r="D1318" s="217">
        <v>7318</v>
      </c>
      <c r="E1318" s="217" t="s">
        <v>2307</v>
      </c>
      <c r="F1318" s="66">
        <f>IFERROR(VLOOKUP(D1318,'Vta RdV'!$A$3:$B$2000,2,0),0)</f>
        <v>0</v>
      </c>
      <c r="G1318" s="66">
        <f>VLOOKUP(D1318,Objetivos!$G$5:$H$3000,2,0)</f>
        <v>2153.2749359999998</v>
      </c>
      <c r="H1318" s="67">
        <f t="shared" si="22"/>
        <v>0</v>
      </c>
      <c r="I1318" s="66">
        <f>IF(H1318="",0,RANK($H1318,H1318:H1319,0))</f>
        <v>2</v>
      </c>
    </row>
    <row r="1319" spans="1:9" ht="17.399999999999999" thickBot="1" x14ac:dyDescent="0.4">
      <c r="A1319" s="218">
        <v>61</v>
      </c>
      <c r="B1319" s="218" t="s">
        <v>2302</v>
      </c>
      <c r="C1319" s="219" t="s">
        <v>451</v>
      </c>
      <c r="D1319" s="219">
        <v>52036</v>
      </c>
      <c r="E1319" s="219" t="s">
        <v>2308</v>
      </c>
      <c r="F1319" s="55">
        <f>IFERROR(VLOOKUP(D1319,'Vta RdV'!$A$3:$B$2000,2,0),0)</f>
        <v>111.63</v>
      </c>
      <c r="G1319" s="55">
        <f>VLOOKUP(D1319,Objetivos!$G$5:$H$3000,2,0)</f>
        <v>1865.6548560000003</v>
      </c>
      <c r="H1319" s="56">
        <f t="shared" si="22"/>
        <v>5.9834218339471883E-2</v>
      </c>
      <c r="I1319" s="55">
        <f>IF(H1319="",0,RANK($H1319,H1318:H1319,0))</f>
        <v>1</v>
      </c>
    </row>
    <row r="1320" spans="1:9" ht="16.8" x14ac:dyDescent="0.35">
      <c r="A1320" s="220">
        <v>61</v>
      </c>
      <c r="B1320" s="220" t="s">
        <v>2302</v>
      </c>
      <c r="C1320" s="221" t="s">
        <v>451</v>
      </c>
      <c r="D1320" s="221">
        <v>10291</v>
      </c>
      <c r="E1320" s="221" t="s">
        <v>2309</v>
      </c>
      <c r="F1320" s="230">
        <f>IFERROR(VLOOKUP(D1320,'Vta RdV'!$A$3:$B$2000,2,0),0)</f>
        <v>157.68</v>
      </c>
      <c r="G1320" s="230">
        <f>VLOOKUP(D1320,Objetivos!$G$5:$H$3000,2,0)</f>
        <v>1798.687730526316</v>
      </c>
      <c r="H1320" s="233">
        <f t="shared" si="22"/>
        <v>8.7663910374182114E-2</v>
      </c>
      <c r="I1320" s="230">
        <f>IF(H1320="",0,RANK($H1320,H1320:H1321,0))</f>
        <v>1</v>
      </c>
    </row>
    <row r="1321" spans="1:9" ht="17.399999999999999" thickBot="1" x14ac:dyDescent="0.4">
      <c r="A1321" s="222">
        <v>61</v>
      </c>
      <c r="B1321" s="222" t="s">
        <v>2302</v>
      </c>
      <c r="C1321" s="223" t="s">
        <v>451</v>
      </c>
      <c r="D1321" s="223">
        <v>52800</v>
      </c>
      <c r="E1321" s="223" t="s">
        <v>2310</v>
      </c>
      <c r="F1321" s="231">
        <f>IFERROR(VLOOKUP(D1321,'Vta RdV'!$A$3:$B$2000,2,0),0)</f>
        <v>0</v>
      </c>
      <c r="G1321" s="231">
        <f>VLOOKUP(D1321,Objetivos!$G$5:$H$3000,2,0)</f>
        <v>1691.9256084210529</v>
      </c>
      <c r="H1321" s="234">
        <f t="shared" si="22"/>
        <v>0</v>
      </c>
      <c r="I1321" s="231">
        <f>IF(H1321="",0,RANK($H1321,H1320:H1321,0))</f>
        <v>2</v>
      </c>
    </row>
    <row r="1322" spans="1:9" ht="16.8" x14ac:dyDescent="0.35">
      <c r="A1322" s="216">
        <v>61</v>
      </c>
      <c r="B1322" s="216" t="s">
        <v>2302</v>
      </c>
      <c r="C1322" s="217" t="s">
        <v>451</v>
      </c>
      <c r="D1322" s="217">
        <v>10115</v>
      </c>
      <c r="E1322" s="217" t="s">
        <v>2311</v>
      </c>
      <c r="F1322" s="66">
        <f>IFERROR(VLOOKUP(D1322,'Vta RdV'!$A$3:$B$2000,2,0),0)</f>
        <v>0</v>
      </c>
      <c r="G1322" s="66">
        <f>VLOOKUP(D1322,Objetivos!$G$5:$H$3000,2,0)</f>
        <v>1460.0339873684213</v>
      </c>
      <c r="H1322" s="67">
        <f t="shared" si="22"/>
        <v>0</v>
      </c>
      <c r="I1322" s="66">
        <f>IF(H1322="",0,RANK($H1322,H1322:H1323,0))</f>
        <v>2</v>
      </c>
    </row>
    <row r="1323" spans="1:9" ht="17.399999999999999" thickBot="1" x14ac:dyDescent="0.4">
      <c r="A1323" s="218">
        <v>61</v>
      </c>
      <c r="B1323" s="218" t="s">
        <v>2302</v>
      </c>
      <c r="C1323" s="219" t="s">
        <v>451</v>
      </c>
      <c r="D1323" s="219">
        <v>53125</v>
      </c>
      <c r="E1323" s="219" t="s">
        <v>2312</v>
      </c>
      <c r="F1323" s="55">
        <f>IFERROR(VLOOKUP(D1323,'Vta RdV'!$A$3:$B$2000,2,0),0)</f>
        <v>758</v>
      </c>
      <c r="G1323" s="55">
        <f>VLOOKUP(D1323,Objetivos!$G$5:$H$3000,2,0)</f>
        <v>1456.7189642105266</v>
      </c>
      <c r="H1323" s="56">
        <f t="shared" si="22"/>
        <v>0.52034745110275993</v>
      </c>
      <c r="I1323" s="55">
        <f>IF(H1323="",0,RANK($H1323,H1322:H1323,0))</f>
        <v>1</v>
      </c>
    </row>
    <row r="1324" spans="1:9" ht="16.8" x14ac:dyDescent="0.35">
      <c r="A1324" s="220">
        <v>61</v>
      </c>
      <c r="B1324" s="220" t="s">
        <v>2302</v>
      </c>
      <c r="C1324" s="221" t="s">
        <v>451</v>
      </c>
      <c r="D1324" s="221">
        <v>52933</v>
      </c>
      <c r="E1324" s="221" t="s">
        <v>2313</v>
      </c>
      <c r="F1324" s="230">
        <f>IFERROR(VLOOKUP(D1324,'Vta RdV'!$A$3:$B$2000,2,0),0)</f>
        <v>0</v>
      </c>
      <c r="G1324" s="230">
        <f>VLOOKUP(D1324,Objetivos!$G$5:$H$3000,2,0)</f>
        <v>1335.3061200000002</v>
      </c>
      <c r="H1324" s="233">
        <f t="shared" si="22"/>
        <v>0</v>
      </c>
      <c r="I1324" s="230">
        <f>IF(H1324="",0,RANK($H1324,H1324:H1325,0))</f>
        <v>2</v>
      </c>
    </row>
    <row r="1325" spans="1:9" ht="17.399999999999999" thickBot="1" x14ac:dyDescent="0.4">
      <c r="A1325" s="222">
        <v>61</v>
      </c>
      <c r="B1325" s="222" t="s">
        <v>2302</v>
      </c>
      <c r="C1325" s="223" t="s">
        <v>451</v>
      </c>
      <c r="D1325" s="223">
        <v>52340</v>
      </c>
      <c r="E1325" s="223" t="s">
        <v>2314</v>
      </c>
      <c r="F1325" s="231">
        <f>IFERROR(VLOOKUP(D1325,'Vta RdV'!$A$3:$B$2000,2,0),0)</f>
        <v>51.48</v>
      </c>
      <c r="G1325" s="231">
        <f>VLOOKUP(D1325,Objetivos!$G$5:$H$3000,2,0)</f>
        <v>1278.7658960000001</v>
      </c>
      <c r="H1325" s="234">
        <f t="shared" si="22"/>
        <v>4.0257564078796791E-2</v>
      </c>
      <c r="I1325" s="231">
        <f>IF(H1325="",0,RANK($H1325,H1324:H1325,0))</f>
        <v>1</v>
      </c>
    </row>
    <row r="1326" spans="1:9" ht="16.8" x14ac:dyDescent="0.35">
      <c r="A1326" s="216">
        <v>61</v>
      </c>
      <c r="B1326" s="216" t="s">
        <v>2302</v>
      </c>
      <c r="C1326" s="217" t="s">
        <v>451</v>
      </c>
      <c r="D1326" s="217">
        <v>52669</v>
      </c>
      <c r="E1326" s="217" t="s">
        <v>2315</v>
      </c>
      <c r="F1326" s="66">
        <f>IFERROR(VLOOKUP(D1326,'Vta RdV'!$A$3:$B$2000,2,0),0)</f>
        <v>0</v>
      </c>
      <c r="G1326" s="66">
        <f>VLOOKUP(D1326,Objetivos!$G$5:$H$3000,2,0)</f>
        <v>1183.37032</v>
      </c>
      <c r="H1326" s="67">
        <f t="shared" si="22"/>
        <v>0</v>
      </c>
      <c r="I1326" s="66">
        <f>IF(H1326="",0,RANK($H1326,H1326:H1327,0))</f>
        <v>1</v>
      </c>
    </row>
    <row r="1327" spans="1:9" ht="17.399999999999999" thickBot="1" x14ac:dyDescent="0.4">
      <c r="A1327" s="218">
        <v>61</v>
      </c>
      <c r="B1327" s="218" t="s">
        <v>2302</v>
      </c>
      <c r="C1327" s="219" t="s">
        <v>451</v>
      </c>
      <c r="D1327" s="219">
        <v>52559</v>
      </c>
      <c r="E1327" s="219" t="s">
        <v>2316</v>
      </c>
      <c r="F1327" s="55">
        <f>IFERROR(VLOOKUP(D1327,'Vta RdV'!$A$3:$B$2000,2,0),0)</f>
        <v>0</v>
      </c>
      <c r="G1327" s="55">
        <f>VLOOKUP(D1327,Objetivos!$G$5:$H$3000,2,0)</f>
        <v>800.35554400000001</v>
      </c>
      <c r="H1327" s="56">
        <f t="shared" si="22"/>
        <v>0</v>
      </c>
      <c r="I1327" s="55">
        <f>IF(H1327="",0,RANK($H1327,H1326:H1327,0))</f>
        <v>1</v>
      </c>
    </row>
    <row r="1328" spans="1:9" ht="16.8" x14ac:dyDescent="0.35">
      <c r="A1328" s="220">
        <v>62</v>
      </c>
      <c r="B1328" s="220" t="s">
        <v>2317</v>
      </c>
      <c r="C1328" s="221" t="s">
        <v>452</v>
      </c>
      <c r="D1328" s="221">
        <v>3700</v>
      </c>
      <c r="E1328" s="221" t="s">
        <v>2318</v>
      </c>
      <c r="F1328" s="230">
        <f>IFERROR(VLOOKUP(D1328,'Vta RdV'!$A$3:$B$2000,2,0),0)</f>
        <v>89.56</v>
      </c>
      <c r="G1328" s="230">
        <f>VLOOKUP(D1328,Objetivos!$G$5:$H$3000,2,0)</f>
        <v>3473.806752</v>
      </c>
      <c r="H1328" s="233">
        <f t="shared" si="22"/>
        <v>2.578151474558479E-2</v>
      </c>
      <c r="I1328" s="230">
        <f>IF(H1328="",0,RANK($H1328,H1328:H1329,0))</f>
        <v>2</v>
      </c>
    </row>
    <row r="1329" spans="1:9" ht="17.399999999999999" thickBot="1" x14ac:dyDescent="0.4">
      <c r="A1329" s="222">
        <v>62</v>
      </c>
      <c r="B1329" s="222" t="s">
        <v>2317</v>
      </c>
      <c r="C1329" s="223" t="s">
        <v>452</v>
      </c>
      <c r="D1329" s="223">
        <v>9470</v>
      </c>
      <c r="E1329" s="223" t="s">
        <v>2319</v>
      </c>
      <c r="F1329" s="231">
        <f>IFERROR(VLOOKUP(D1329,'Vta RdV'!$A$3:$B$2000,2,0),0)</f>
        <v>88.2</v>
      </c>
      <c r="G1329" s="231">
        <f>VLOOKUP(D1329,Objetivos!$G$5:$H$3000,2,0)</f>
        <v>2547.3923279999999</v>
      </c>
      <c r="H1329" s="234">
        <f t="shared" si="22"/>
        <v>3.4623642000699312E-2</v>
      </c>
      <c r="I1329" s="231">
        <f>IF(H1329="",0,RANK($H1329,H1328:H1329,0))</f>
        <v>1</v>
      </c>
    </row>
    <row r="1330" spans="1:9" ht="16.8" x14ac:dyDescent="0.35">
      <c r="A1330" s="216">
        <v>62</v>
      </c>
      <c r="B1330" s="216" t="s">
        <v>2317</v>
      </c>
      <c r="C1330" s="217" t="s">
        <v>452</v>
      </c>
      <c r="D1330" s="217">
        <v>7766</v>
      </c>
      <c r="E1330" s="217" t="s">
        <v>2320</v>
      </c>
      <c r="F1330" s="66">
        <f>IFERROR(VLOOKUP(D1330,'Vta RdV'!$A$3:$B$2000,2,0),0)</f>
        <v>90</v>
      </c>
      <c r="G1330" s="66">
        <f>VLOOKUP(D1330,Objetivos!$G$5:$H$3000,2,0)</f>
        <v>2506.9516320000002</v>
      </c>
      <c r="H1330" s="67">
        <f t="shared" si="22"/>
        <v>3.590017408042278E-2</v>
      </c>
      <c r="I1330" s="66">
        <f>IF(H1330="",0,RANK($H1330,H1330:H1331,0))</f>
        <v>2</v>
      </c>
    </row>
    <row r="1331" spans="1:9" ht="17.399999999999999" thickBot="1" x14ac:dyDescent="0.4">
      <c r="A1331" s="218">
        <v>62</v>
      </c>
      <c r="B1331" s="218" t="s">
        <v>2317</v>
      </c>
      <c r="C1331" s="219" t="s">
        <v>452</v>
      </c>
      <c r="D1331" s="219">
        <v>7324</v>
      </c>
      <c r="E1331" s="219" t="s">
        <v>2321</v>
      </c>
      <c r="F1331" s="55">
        <f>IFERROR(VLOOKUP(D1331,'Vta RdV'!$A$3:$B$2000,2,0),0)</f>
        <v>853.23</v>
      </c>
      <c r="G1331" s="55">
        <f>VLOOKUP(D1331,Objetivos!$G$5:$H$3000,2,0)</f>
        <v>2448.9431600000003</v>
      </c>
      <c r="H1331" s="56">
        <f t="shared" si="22"/>
        <v>0.34840743302510946</v>
      </c>
      <c r="I1331" s="55">
        <f>IF(H1331="",0,RANK($H1331,H1330:H1331,0))</f>
        <v>1</v>
      </c>
    </row>
    <row r="1332" spans="1:9" ht="16.8" x14ac:dyDescent="0.35">
      <c r="A1332" s="220">
        <v>62</v>
      </c>
      <c r="B1332" s="220" t="s">
        <v>2317</v>
      </c>
      <c r="C1332" s="221" t="s">
        <v>452</v>
      </c>
      <c r="D1332" s="221">
        <v>7187</v>
      </c>
      <c r="E1332" s="221" t="s">
        <v>2322</v>
      </c>
      <c r="F1332" s="230">
        <f>IFERROR(VLOOKUP(D1332,'Vta RdV'!$A$3:$B$2000,2,0),0)</f>
        <v>0</v>
      </c>
      <c r="G1332" s="230">
        <f>VLOOKUP(D1332,Objetivos!$G$5:$H$3000,2,0)</f>
        <v>2262.8977840000002</v>
      </c>
      <c r="H1332" s="233">
        <f t="shared" si="22"/>
        <v>0</v>
      </c>
      <c r="I1332" s="230">
        <f>IF(H1332="",0,RANK($H1332,H1332:H1333,0))</f>
        <v>2</v>
      </c>
    </row>
    <row r="1333" spans="1:9" ht="17.399999999999999" thickBot="1" x14ac:dyDescent="0.4">
      <c r="A1333" s="222">
        <v>62</v>
      </c>
      <c r="B1333" s="222" t="s">
        <v>2317</v>
      </c>
      <c r="C1333" s="223" t="s">
        <v>452</v>
      </c>
      <c r="D1333" s="223">
        <v>7830</v>
      </c>
      <c r="E1333" s="223" t="s">
        <v>2323</v>
      </c>
      <c r="F1333" s="231">
        <f>IFERROR(VLOOKUP(D1333,'Vta RdV'!$A$3:$B$2000,2,0),0)</f>
        <v>626.15</v>
      </c>
      <c r="G1333" s="231">
        <f>VLOOKUP(D1333,Objetivos!$G$5:$H$3000,2,0)</f>
        <v>2138.5997200000002</v>
      </c>
      <c r="H1333" s="234">
        <f t="shared" si="22"/>
        <v>0.29278503786580495</v>
      </c>
      <c r="I1333" s="231">
        <f>IF(H1333="",0,RANK($H1333,H1332:H1333,0))</f>
        <v>1</v>
      </c>
    </row>
    <row r="1334" spans="1:9" ht="16.8" x14ac:dyDescent="0.35">
      <c r="A1334" s="216">
        <v>62</v>
      </c>
      <c r="B1334" s="216" t="s">
        <v>2317</v>
      </c>
      <c r="C1334" s="217" t="s">
        <v>452</v>
      </c>
      <c r="D1334" s="217">
        <v>1724</v>
      </c>
      <c r="E1334" s="217" t="s">
        <v>2324</v>
      </c>
      <c r="F1334" s="66">
        <f>IFERROR(VLOOKUP(D1334,'Vta RdV'!$A$3:$B$2000,2,0),0)</f>
        <v>0</v>
      </c>
      <c r="G1334" s="66">
        <f>VLOOKUP(D1334,Objetivos!$G$5:$H$3000,2,0)</f>
        <v>1702.2277920000001</v>
      </c>
      <c r="H1334" s="67">
        <f t="shared" si="22"/>
        <v>0</v>
      </c>
      <c r="I1334" s="66">
        <f>IF(H1334="",0,RANK($H1334,H1334:H1335,0))</f>
        <v>2</v>
      </c>
    </row>
    <row r="1335" spans="1:9" ht="17.399999999999999" thickBot="1" x14ac:dyDescent="0.4">
      <c r="A1335" s="218">
        <v>62</v>
      </c>
      <c r="B1335" s="218" t="s">
        <v>2317</v>
      </c>
      <c r="C1335" s="219" t="s">
        <v>452</v>
      </c>
      <c r="D1335" s="219">
        <v>5558</v>
      </c>
      <c r="E1335" s="219" t="s">
        <v>2325</v>
      </c>
      <c r="F1335" s="55">
        <f>IFERROR(VLOOKUP(D1335,'Vta RdV'!$A$3:$B$2000,2,0),0)</f>
        <v>664.56</v>
      </c>
      <c r="G1335" s="55">
        <f>VLOOKUP(D1335,Objetivos!$G$5:$H$3000,2,0)</f>
        <v>1683.8114320000002</v>
      </c>
      <c r="H1335" s="56">
        <f t="shared" si="22"/>
        <v>0.39467602331850654</v>
      </c>
      <c r="I1335" s="55">
        <f>IF(H1335="",0,RANK($H1335,H1334:H1335,0))</f>
        <v>1</v>
      </c>
    </row>
    <row r="1336" spans="1:9" ht="16.8" x14ac:dyDescent="0.35">
      <c r="A1336" s="226">
        <v>62</v>
      </c>
      <c r="B1336" s="226" t="s">
        <v>2317</v>
      </c>
      <c r="C1336" s="227" t="s">
        <v>452</v>
      </c>
      <c r="D1336" s="227">
        <v>52921</v>
      </c>
      <c r="E1336" s="227" t="s">
        <v>2326</v>
      </c>
      <c r="F1336" s="232">
        <f>IFERROR(VLOOKUP(D1336,'Vta RdV'!$A$3:$B$2000,2,0),0)</f>
        <v>0</v>
      </c>
      <c r="G1336" s="232">
        <f>VLOOKUP(D1336,Objetivos!$G$5:$H$3000,2,0)</f>
        <v>1648.2924720000003</v>
      </c>
      <c r="H1336" s="235">
        <f t="shared" si="22"/>
        <v>0</v>
      </c>
      <c r="I1336" s="232">
        <f>IF(H1336="",0,RANK($H1336,H1336:H1338,0))</f>
        <v>2</v>
      </c>
    </row>
    <row r="1337" spans="1:9" ht="16.8" x14ac:dyDescent="0.35">
      <c r="A1337" s="220">
        <v>62</v>
      </c>
      <c r="B1337" s="220" t="s">
        <v>2317</v>
      </c>
      <c r="C1337" s="221" t="s">
        <v>452</v>
      </c>
      <c r="D1337" s="221">
        <v>53614</v>
      </c>
      <c r="E1337" s="221" t="s">
        <v>2327</v>
      </c>
      <c r="F1337" s="230">
        <f>IFERROR(VLOOKUP(D1337,'Vta RdV'!$A$3:$B$2000,2,0),0)</f>
        <v>317.76</v>
      </c>
      <c r="G1337" s="230">
        <f>VLOOKUP(D1337,Objetivos!$G$5:$H$3000,2,0)</f>
        <v>1282.6354640000002</v>
      </c>
      <c r="H1337" s="233">
        <f t="shared" si="22"/>
        <v>0.24773991435496434</v>
      </c>
      <c r="I1337" s="230">
        <f>IF(H1337="",0,RANK($H1337,H1336:H1338,0))</f>
        <v>1</v>
      </c>
    </row>
    <row r="1338" spans="1:9" ht="17.399999999999999" thickBot="1" x14ac:dyDescent="0.4">
      <c r="A1338" s="222">
        <v>62</v>
      </c>
      <c r="B1338" s="222" t="s">
        <v>2317</v>
      </c>
      <c r="C1338" s="223" t="s">
        <v>452</v>
      </c>
      <c r="D1338" s="223">
        <v>54046</v>
      </c>
      <c r="E1338" s="223" t="s">
        <v>2328</v>
      </c>
      <c r="F1338" s="231">
        <f>IFERROR(VLOOKUP(D1338,'Vta RdV'!$A$3:$B$2000,2,0),0)</f>
        <v>0</v>
      </c>
      <c r="G1338" s="231">
        <f>VLOOKUP(D1338,Objetivos!$G$5:$H$3000,2,0)</f>
        <v>1699.284048</v>
      </c>
      <c r="H1338" s="234">
        <f t="shared" si="22"/>
        <v>0</v>
      </c>
      <c r="I1338" s="231">
        <f>IF(H1338="",0,RANK($H1338,H1336:H1338,0))</f>
        <v>2</v>
      </c>
    </row>
    <row r="1339" spans="1:9" ht="16.8" x14ac:dyDescent="0.35">
      <c r="A1339" s="216">
        <v>62</v>
      </c>
      <c r="B1339" s="216" t="s">
        <v>2329</v>
      </c>
      <c r="C1339" s="217" t="s">
        <v>454</v>
      </c>
      <c r="D1339" s="217">
        <v>40421</v>
      </c>
      <c r="E1339" s="217" t="s">
        <v>2330</v>
      </c>
      <c r="F1339" s="66">
        <f>IFERROR(VLOOKUP(D1339,'Vta RdV'!$A$3:$B$2000,2,0),0)</f>
        <v>22.05</v>
      </c>
      <c r="G1339" s="66">
        <f>VLOOKUP(D1339,Objetivos!$G$5:$H$3000,2,0)</f>
        <v>3860.7831200000001</v>
      </c>
      <c r="H1339" s="67">
        <f t="shared" si="22"/>
        <v>5.7112765246445651E-3</v>
      </c>
      <c r="I1339" s="66">
        <f>IF(H1339="",0,RANK($H1339,H1339:H1340,0))</f>
        <v>2</v>
      </c>
    </row>
    <row r="1340" spans="1:9" ht="17.399999999999999" thickBot="1" x14ac:dyDescent="0.4">
      <c r="A1340" s="218">
        <v>62</v>
      </c>
      <c r="B1340" s="218" t="s">
        <v>2329</v>
      </c>
      <c r="C1340" s="219" t="s">
        <v>454</v>
      </c>
      <c r="D1340" s="219">
        <v>11368</v>
      </c>
      <c r="E1340" s="219" t="s">
        <v>2331</v>
      </c>
      <c r="F1340" s="55">
        <f>IFERROR(VLOOKUP(D1340,'Vta RdV'!$A$3:$B$2000,2,0),0)</f>
        <v>107.1</v>
      </c>
      <c r="G1340" s="55">
        <f>VLOOKUP(D1340,Objetivos!$G$5:$H$3000,2,0)</f>
        <v>3162.8236880000004</v>
      </c>
      <c r="H1340" s="56">
        <f t="shared" si="22"/>
        <v>3.386214679191437E-2</v>
      </c>
      <c r="I1340" s="55">
        <f>IF(H1340="",0,RANK($H1340,H1339:H1340,0))</f>
        <v>1</v>
      </c>
    </row>
    <row r="1341" spans="1:9" ht="16.8" x14ac:dyDescent="0.35">
      <c r="A1341" s="220">
        <v>62</v>
      </c>
      <c r="B1341" s="220" t="s">
        <v>2329</v>
      </c>
      <c r="C1341" s="221" t="s">
        <v>454</v>
      </c>
      <c r="D1341" s="221">
        <v>42452</v>
      </c>
      <c r="E1341" s="221" t="s">
        <v>2332</v>
      </c>
      <c r="F1341" s="230">
        <f>IFERROR(VLOOKUP(D1341,'Vta RdV'!$A$3:$B$2000,2,0),0)</f>
        <v>0</v>
      </c>
      <c r="G1341" s="230">
        <f>VLOOKUP(D1341,Objetivos!$G$5:$H$3000,2,0)</f>
        <v>2371.204968</v>
      </c>
      <c r="H1341" s="233">
        <f t="shared" si="22"/>
        <v>0</v>
      </c>
      <c r="I1341" s="230">
        <f>IF(H1341="",0,RANK($H1341,H1341:H1342,0))</f>
        <v>1</v>
      </c>
    </row>
    <row r="1342" spans="1:9" ht="17.399999999999999" thickBot="1" x14ac:dyDescent="0.4">
      <c r="A1342" s="222">
        <v>62</v>
      </c>
      <c r="B1342" s="222" t="s">
        <v>2329</v>
      </c>
      <c r="C1342" s="223" t="s">
        <v>454</v>
      </c>
      <c r="D1342" s="223">
        <v>4322</v>
      </c>
      <c r="E1342" s="223" t="s">
        <v>2333</v>
      </c>
      <c r="F1342" s="231">
        <f>IFERROR(VLOOKUP(D1342,'Vta RdV'!$A$3:$B$2000,2,0),0)</f>
        <v>0</v>
      </c>
      <c r="G1342" s="231">
        <f>VLOOKUP(D1342,Objetivos!$G$5:$H$3000,2,0)</f>
        <v>2278.8372720000002</v>
      </c>
      <c r="H1342" s="234">
        <f t="shared" si="22"/>
        <v>0</v>
      </c>
      <c r="I1342" s="231">
        <f>IF(H1342="",0,RANK($H1342,H1341:H1342,0))</f>
        <v>1</v>
      </c>
    </row>
    <row r="1343" spans="1:9" ht="16.8" x14ac:dyDescent="0.35">
      <c r="A1343" s="216">
        <v>62</v>
      </c>
      <c r="B1343" s="216" t="s">
        <v>2329</v>
      </c>
      <c r="C1343" s="217" t="s">
        <v>454</v>
      </c>
      <c r="D1343" s="217">
        <v>4393</v>
      </c>
      <c r="E1343" s="217" t="s">
        <v>2334</v>
      </c>
      <c r="F1343" s="66">
        <f>IFERROR(VLOOKUP(D1343,'Vta RdV'!$A$3:$B$2000,2,0),0)</f>
        <v>0</v>
      </c>
      <c r="G1343" s="66">
        <f>VLOOKUP(D1343,Objetivos!$G$5:$H$3000,2,0)</f>
        <v>2244.2392480000003</v>
      </c>
      <c r="H1343" s="67">
        <f t="shared" si="22"/>
        <v>0</v>
      </c>
      <c r="I1343" s="66">
        <f>IF(H1343="",0,RANK($H1343,H1343:H1344,0))</f>
        <v>1</v>
      </c>
    </row>
    <row r="1344" spans="1:9" ht="17.399999999999999" thickBot="1" x14ac:dyDescent="0.4">
      <c r="A1344" s="218">
        <v>62</v>
      </c>
      <c r="B1344" s="218" t="s">
        <v>2329</v>
      </c>
      <c r="C1344" s="219" t="s">
        <v>454</v>
      </c>
      <c r="D1344" s="219">
        <v>42252</v>
      </c>
      <c r="E1344" s="219" t="s">
        <v>2335</v>
      </c>
      <c r="F1344" s="55">
        <f>IFERROR(VLOOKUP(D1344,'Vta RdV'!$A$3:$B$2000,2,0),0)</f>
        <v>0</v>
      </c>
      <c r="G1344" s="55">
        <f>VLOOKUP(D1344,Objetivos!$G$5:$H$3000,2,0)</f>
        <v>2079.0124479999999</v>
      </c>
      <c r="H1344" s="56">
        <f t="shared" si="22"/>
        <v>0</v>
      </c>
      <c r="I1344" s="55">
        <f>IF(H1344="",0,RANK($H1344,H1343:H1344,0))</f>
        <v>1</v>
      </c>
    </row>
    <row r="1345" spans="1:9" ht="16.8" x14ac:dyDescent="0.35">
      <c r="A1345" s="220">
        <v>62</v>
      </c>
      <c r="B1345" s="220" t="s">
        <v>2329</v>
      </c>
      <c r="C1345" s="221" t="s">
        <v>454</v>
      </c>
      <c r="D1345" s="221">
        <v>52382</v>
      </c>
      <c r="E1345" s="221" t="s">
        <v>2336</v>
      </c>
      <c r="F1345" s="230">
        <f>IFERROR(VLOOKUP(D1345,'Vta RdV'!$A$3:$B$2000,2,0),0)</f>
        <v>0</v>
      </c>
      <c r="G1345" s="230">
        <f>VLOOKUP(D1345,Objetivos!$G$5:$H$3000,2,0)</f>
        <v>1666.9588639999999</v>
      </c>
      <c r="H1345" s="233">
        <f t="shared" si="22"/>
        <v>0</v>
      </c>
      <c r="I1345" s="230">
        <f>IF(H1345="",0,RANK($H1345,H1345:H1346,0))</f>
        <v>1</v>
      </c>
    </row>
    <row r="1346" spans="1:9" ht="17.399999999999999" thickBot="1" x14ac:dyDescent="0.4">
      <c r="A1346" s="222">
        <v>62</v>
      </c>
      <c r="B1346" s="222" t="s">
        <v>2329</v>
      </c>
      <c r="C1346" s="223" t="s">
        <v>454</v>
      </c>
      <c r="D1346" s="223">
        <v>53110</v>
      </c>
      <c r="E1346" s="223" t="s">
        <v>2337</v>
      </c>
      <c r="F1346" s="231">
        <f>IFERROR(VLOOKUP(D1346,'Vta RdV'!$A$3:$B$2000,2,0),0)</f>
        <v>0</v>
      </c>
      <c r="G1346" s="231">
        <f>VLOOKUP(D1346,Objetivos!$G$5:$H$3000,2,0)</f>
        <v>1565.2245520000001</v>
      </c>
      <c r="H1346" s="234">
        <f t="shared" si="22"/>
        <v>0</v>
      </c>
      <c r="I1346" s="231">
        <f>IF(H1346="",0,RANK($H1346,H1345:H1346,0))</f>
        <v>1</v>
      </c>
    </row>
    <row r="1347" spans="1:9" ht="16.8" x14ac:dyDescent="0.35">
      <c r="A1347" s="216">
        <v>62</v>
      </c>
      <c r="B1347" s="216" t="s">
        <v>2329</v>
      </c>
      <c r="C1347" s="217" t="s">
        <v>454</v>
      </c>
      <c r="D1347" s="217">
        <v>52034</v>
      </c>
      <c r="E1347" s="217" t="s">
        <v>2338</v>
      </c>
      <c r="F1347" s="66">
        <f>IFERROR(VLOOKUP(D1347,'Vta RdV'!$A$3:$B$2000,2,0),0)</f>
        <v>56.6</v>
      </c>
      <c r="G1347" s="66">
        <f>VLOOKUP(D1347,Objetivos!$G$5:$H$3000,2,0)</f>
        <v>1452.7503520000002</v>
      </c>
      <c r="H1347" s="67">
        <f t="shared" si="22"/>
        <v>3.896058254061259E-2</v>
      </c>
      <c r="I1347" s="66">
        <f>IF(H1347="",0,RANK($H1347,H1347:H1348,0))</f>
        <v>1</v>
      </c>
    </row>
    <row r="1348" spans="1:9" ht="17.399999999999999" thickBot="1" x14ac:dyDescent="0.4">
      <c r="A1348" s="218">
        <v>62</v>
      </c>
      <c r="B1348" s="218" t="s">
        <v>2329</v>
      </c>
      <c r="C1348" s="219" t="s">
        <v>454</v>
      </c>
      <c r="D1348" s="219">
        <v>53189</v>
      </c>
      <c r="E1348" s="219" t="s">
        <v>2339</v>
      </c>
      <c r="F1348" s="55">
        <f>IFERROR(VLOOKUP(D1348,'Vta RdV'!$A$3:$B$2000,2,0),0)</f>
        <v>0</v>
      </c>
      <c r="G1348" s="55">
        <f>VLOOKUP(D1348,Objetivos!$G$5:$H$3000,2,0)</f>
        <v>1098.2750080000001</v>
      </c>
      <c r="H1348" s="56">
        <f t="shared" si="22"/>
        <v>0</v>
      </c>
      <c r="I1348" s="55">
        <f>IF(H1348="",0,RANK($H1348,H1347:H1348,0))</f>
        <v>2</v>
      </c>
    </row>
    <row r="1349" spans="1:9" ht="16.8" x14ac:dyDescent="0.35">
      <c r="A1349" s="220">
        <v>62</v>
      </c>
      <c r="B1349" s="220" t="s">
        <v>2329</v>
      </c>
      <c r="C1349" s="221" t="s">
        <v>454</v>
      </c>
      <c r="D1349" s="221">
        <v>52839</v>
      </c>
      <c r="E1349" s="221" t="s">
        <v>2340</v>
      </c>
      <c r="F1349" s="230">
        <f>IFERROR(VLOOKUP(D1349,'Vta RdV'!$A$3:$B$2000,2,0),0)</f>
        <v>0</v>
      </c>
      <c r="G1349" s="230">
        <f>VLOOKUP(D1349,Objetivos!$G$5:$H$3000,2,0)</f>
        <v>986.29046400000016</v>
      </c>
      <c r="H1349" s="233">
        <f t="shared" si="22"/>
        <v>0</v>
      </c>
      <c r="I1349" s="230">
        <f>IF(H1349="",0,RANK($H1349,H1349:H1350,0))</f>
        <v>1</v>
      </c>
    </row>
    <row r="1350" spans="1:9" ht="17.399999999999999" thickBot="1" x14ac:dyDescent="0.4">
      <c r="A1350" s="222">
        <v>62</v>
      </c>
      <c r="B1350" s="222" t="s">
        <v>2329</v>
      </c>
      <c r="C1350" s="223" t="s">
        <v>454</v>
      </c>
      <c r="D1350" s="223">
        <v>53681</v>
      </c>
      <c r="E1350" s="223" t="s">
        <v>2341</v>
      </c>
      <c r="F1350" s="231">
        <f>IFERROR(VLOOKUP(D1350,'Vta RdV'!$A$3:$B$2000,2,0),0)</f>
        <v>0</v>
      </c>
      <c r="G1350" s="231">
        <f>VLOOKUP(D1350,Objetivos!$G$5:$H$3000,2,0)</f>
        <v>728.248784</v>
      </c>
      <c r="H1350" s="234">
        <f t="shared" ref="H1350:H1413" si="23">+F1350/G1350</f>
        <v>0</v>
      </c>
      <c r="I1350" s="231">
        <f>IF(H1350="",0,RANK($H1350,H1349:H1350,0))</f>
        <v>1</v>
      </c>
    </row>
    <row r="1351" spans="1:9" ht="16.8" x14ac:dyDescent="0.35">
      <c r="A1351" s="216">
        <v>62</v>
      </c>
      <c r="B1351" s="216" t="s">
        <v>2342</v>
      </c>
      <c r="C1351" s="217" t="s">
        <v>456</v>
      </c>
      <c r="D1351" s="217">
        <v>5984</v>
      </c>
      <c r="E1351" s="217" t="s">
        <v>2343</v>
      </c>
      <c r="F1351" s="66">
        <f>IFERROR(VLOOKUP(D1351,'Vta RdV'!$A$3:$B$2000,2,0),0)</f>
        <v>32.19</v>
      </c>
      <c r="G1351" s="66">
        <f>VLOOKUP(D1351,Objetivos!$G$5:$H$3000,2,0)</f>
        <v>2190.6591280000002</v>
      </c>
      <c r="H1351" s="67">
        <f t="shared" si="23"/>
        <v>1.469420759650015E-2</v>
      </c>
      <c r="I1351" s="66">
        <f>IF(H1351="",0,RANK($H1351,H1351:H1352,0))</f>
        <v>2</v>
      </c>
    </row>
    <row r="1352" spans="1:9" ht="17.399999999999999" thickBot="1" x14ac:dyDescent="0.4">
      <c r="A1352" s="218">
        <v>62</v>
      </c>
      <c r="B1352" s="218" t="s">
        <v>2342</v>
      </c>
      <c r="C1352" s="219" t="s">
        <v>456</v>
      </c>
      <c r="D1352" s="219">
        <v>1694</v>
      </c>
      <c r="E1352" s="219" t="s">
        <v>2344</v>
      </c>
      <c r="F1352" s="55">
        <f>IFERROR(VLOOKUP(D1352,'Vta RdV'!$A$3:$B$2000,2,0),0)</f>
        <v>140.04000000000002</v>
      </c>
      <c r="G1352" s="55">
        <f>VLOOKUP(D1352,Objetivos!$G$5:$H$3000,2,0)</f>
        <v>2054.4518000000003</v>
      </c>
      <c r="H1352" s="56">
        <f t="shared" si="23"/>
        <v>6.8164169147214848E-2</v>
      </c>
      <c r="I1352" s="55">
        <f>IF(H1352="",0,RANK($H1352,H1351:H1352,0))</f>
        <v>1</v>
      </c>
    </row>
    <row r="1353" spans="1:9" ht="16.8" x14ac:dyDescent="0.35">
      <c r="A1353" s="220">
        <v>62</v>
      </c>
      <c r="B1353" s="220" t="s">
        <v>2342</v>
      </c>
      <c r="C1353" s="221" t="s">
        <v>456</v>
      </c>
      <c r="D1353" s="221">
        <v>5077</v>
      </c>
      <c r="E1353" s="221" t="s">
        <v>2345</v>
      </c>
      <c r="F1353" s="230">
        <f>IFERROR(VLOOKUP(D1353,'Vta RdV'!$A$3:$B$2000,2,0),0)</f>
        <v>0</v>
      </c>
      <c r="G1353" s="230">
        <f>VLOOKUP(D1353,Objetivos!$G$5:$H$3000,2,0)</f>
        <v>1791.008472</v>
      </c>
      <c r="H1353" s="233">
        <f t="shared" si="23"/>
        <v>0</v>
      </c>
      <c r="I1353" s="230">
        <f>IF(H1353="",0,RANK($H1353,H1353:H1354,0))</f>
        <v>1</v>
      </c>
    </row>
    <row r="1354" spans="1:9" ht="17.399999999999999" thickBot="1" x14ac:dyDescent="0.4">
      <c r="A1354" s="222">
        <v>62</v>
      </c>
      <c r="B1354" s="222" t="s">
        <v>2342</v>
      </c>
      <c r="C1354" s="223" t="s">
        <v>456</v>
      </c>
      <c r="D1354" s="223">
        <v>51010</v>
      </c>
      <c r="E1354" s="223" t="s">
        <v>2346</v>
      </c>
      <c r="F1354" s="231">
        <f>IFERROR(VLOOKUP(D1354,'Vta RdV'!$A$3:$B$2000,2,0),0)</f>
        <v>0</v>
      </c>
      <c r="G1354" s="231">
        <f>VLOOKUP(D1354,Objetivos!$G$5:$H$3000,2,0)</f>
        <v>1493.4198560000002</v>
      </c>
      <c r="H1354" s="234">
        <f t="shared" si="23"/>
        <v>0</v>
      </c>
      <c r="I1354" s="231">
        <f>IF(H1354="",0,RANK($H1354,H1353:H1354,0))</f>
        <v>1</v>
      </c>
    </row>
    <row r="1355" spans="1:9" ht="16.8" x14ac:dyDescent="0.35">
      <c r="A1355" s="216">
        <v>62</v>
      </c>
      <c r="B1355" s="216" t="s">
        <v>2342</v>
      </c>
      <c r="C1355" s="217" t="s">
        <v>456</v>
      </c>
      <c r="D1355" s="217">
        <v>7950</v>
      </c>
      <c r="E1355" s="217" t="s">
        <v>2347</v>
      </c>
      <c r="F1355" s="66">
        <f>IFERROR(VLOOKUP(D1355,'Vta RdV'!$A$3:$B$2000,2,0),0)</f>
        <v>0</v>
      </c>
      <c r="G1355" s="66">
        <f>VLOOKUP(D1355,Objetivos!$G$5:$H$3000,2,0)</f>
        <v>1452.3455119999999</v>
      </c>
      <c r="H1355" s="67">
        <f t="shared" si="23"/>
        <v>0</v>
      </c>
      <c r="I1355" s="66">
        <f>IF(H1355="",0,RANK($H1355,H1355:H1356,0))</f>
        <v>1</v>
      </c>
    </row>
    <row r="1356" spans="1:9" ht="17.399999999999999" thickBot="1" x14ac:dyDescent="0.4">
      <c r="A1356" s="218">
        <v>62</v>
      </c>
      <c r="B1356" s="218" t="s">
        <v>2342</v>
      </c>
      <c r="C1356" s="219" t="s">
        <v>456</v>
      </c>
      <c r="D1356" s="219">
        <v>53450</v>
      </c>
      <c r="E1356" s="219" t="s">
        <v>2348</v>
      </c>
      <c r="F1356" s="55">
        <f>IFERROR(VLOOKUP(D1356,'Vta RdV'!$A$3:$B$2000,2,0),0)</f>
        <v>0</v>
      </c>
      <c r="G1356" s="55">
        <f>VLOOKUP(D1356,Objetivos!$G$5:$H$3000,2,0)</f>
        <v>1075.0459760000001</v>
      </c>
      <c r="H1356" s="56">
        <f t="shared" si="23"/>
        <v>0</v>
      </c>
      <c r="I1356" s="55">
        <f>IF(H1356="",0,RANK($H1356,H1355:H1356,0))</f>
        <v>1</v>
      </c>
    </row>
    <row r="1357" spans="1:9" ht="16.8" x14ac:dyDescent="0.35">
      <c r="A1357" s="220">
        <v>62</v>
      </c>
      <c r="B1357" s="220" t="s">
        <v>2342</v>
      </c>
      <c r="C1357" s="221" t="s">
        <v>456</v>
      </c>
      <c r="D1357" s="221">
        <v>53486</v>
      </c>
      <c r="E1357" s="221" t="s">
        <v>2349</v>
      </c>
      <c r="F1357" s="230">
        <f>IFERROR(VLOOKUP(D1357,'Vta RdV'!$A$3:$B$2000,2,0),0)</f>
        <v>0</v>
      </c>
      <c r="G1357" s="230">
        <f>VLOOKUP(D1357,Objetivos!$G$5:$H$3000,2,0)</f>
        <v>1010.4489440000002</v>
      </c>
      <c r="H1357" s="233">
        <f t="shared" si="23"/>
        <v>0</v>
      </c>
      <c r="I1357" s="230">
        <f>IF(H1357="",0,RANK($H1357,H1357:H1358,0))</f>
        <v>2</v>
      </c>
    </row>
    <row r="1358" spans="1:9" ht="17.399999999999999" thickBot="1" x14ac:dyDescent="0.4">
      <c r="A1358" s="222">
        <v>62</v>
      </c>
      <c r="B1358" s="222" t="s">
        <v>2342</v>
      </c>
      <c r="C1358" s="223" t="s">
        <v>456</v>
      </c>
      <c r="D1358" s="223">
        <v>54034</v>
      </c>
      <c r="E1358" s="223" t="s">
        <v>2350</v>
      </c>
      <c r="F1358" s="231">
        <f>IFERROR(VLOOKUP(D1358,'Vta RdV'!$A$3:$B$2000,2,0),0)</f>
        <v>288.15999999999997</v>
      </c>
      <c r="G1358" s="231">
        <f>VLOOKUP(D1358,Objetivos!$G$5:$H$3000,2,0)</f>
        <v>635.05812000000003</v>
      </c>
      <c r="H1358" s="234">
        <f t="shared" si="23"/>
        <v>0.45375374461789414</v>
      </c>
      <c r="I1358" s="231">
        <f>IF(H1358="",0,RANK($H1358,H1357:H1358,0))</f>
        <v>1</v>
      </c>
    </row>
    <row r="1359" spans="1:9" ht="16.8" x14ac:dyDescent="0.35">
      <c r="A1359" s="216">
        <v>62</v>
      </c>
      <c r="B1359" s="216" t="s">
        <v>2351</v>
      </c>
      <c r="C1359" s="217" t="s">
        <v>2352</v>
      </c>
      <c r="D1359" s="217">
        <v>53053</v>
      </c>
      <c r="E1359" s="217" t="s">
        <v>2353</v>
      </c>
      <c r="F1359" s="66">
        <f>IFERROR(VLOOKUP(D1359,'Vta RdV'!$A$3:$B$2000,2,0),0)</f>
        <v>0</v>
      </c>
      <c r="G1359" s="66">
        <f>VLOOKUP(D1359,Objetivos!$G$5:$H$3000,2,0)</f>
        <v>2612.724768</v>
      </c>
      <c r="H1359" s="67">
        <f t="shared" si="23"/>
        <v>0</v>
      </c>
      <c r="I1359" s="66">
        <f>IF(H1359="",0,RANK($H1359,H1359:H1360,0))</f>
        <v>1</v>
      </c>
    </row>
    <row r="1360" spans="1:9" ht="17.399999999999999" thickBot="1" x14ac:dyDescent="0.4">
      <c r="A1360" s="218">
        <v>62</v>
      </c>
      <c r="B1360" s="218" t="s">
        <v>2351</v>
      </c>
      <c r="C1360" s="219" t="s">
        <v>2352</v>
      </c>
      <c r="D1360" s="219">
        <v>6622</v>
      </c>
      <c r="E1360" s="219" t="s">
        <v>2354</v>
      </c>
      <c r="F1360" s="55">
        <f>IFERROR(VLOOKUP(D1360,'Vta RdV'!$A$3:$B$2000,2,0),0)</f>
        <v>0</v>
      </c>
      <c r="G1360" s="55">
        <f>VLOOKUP(D1360,Objetivos!$G$5:$H$3000,2,0)</f>
        <v>1457.6212800000001</v>
      </c>
      <c r="H1360" s="56">
        <f t="shared" si="23"/>
        <v>0</v>
      </c>
      <c r="I1360" s="55">
        <f>IF(H1360="",0,RANK($H1360,H1359:H1360,0))</f>
        <v>1</v>
      </c>
    </row>
    <row r="1361" spans="1:9" ht="16.8" x14ac:dyDescent="0.35">
      <c r="A1361" s="220">
        <v>62</v>
      </c>
      <c r="B1361" s="220" t="s">
        <v>2351</v>
      </c>
      <c r="C1361" s="221" t="s">
        <v>2352</v>
      </c>
      <c r="D1361" s="221">
        <v>52929</v>
      </c>
      <c r="E1361" s="221" t="s">
        <v>2355</v>
      </c>
      <c r="F1361" s="230">
        <f>IFERROR(VLOOKUP(D1361,'Vta RdV'!$A$3:$B$2000,2,0),0)</f>
        <v>273.77999999999997</v>
      </c>
      <c r="G1361" s="230">
        <f>VLOOKUP(D1361,Objetivos!$G$5:$H$3000,2,0)</f>
        <v>1300.6724400000003</v>
      </c>
      <c r="H1361" s="233">
        <f t="shared" si="23"/>
        <v>0.21049112103889886</v>
      </c>
      <c r="I1361" s="230">
        <f>IF(H1361="",0,RANK($H1361,H1361:H1362,0))</f>
        <v>1</v>
      </c>
    </row>
    <row r="1362" spans="1:9" ht="17.399999999999999" thickBot="1" x14ac:dyDescent="0.4">
      <c r="A1362" s="222">
        <v>62</v>
      </c>
      <c r="B1362" s="222" t="s">
        <v>2351</v>
      </c>
      <c r="C1362" s="223" t="s">
        <v>2352</v>
      </c>
      <c r="D1362" s="223">
        <v>9453</v>
      </c>
      <c r="E1362" s="223" t="s">
        <v>2356</v>
      </c>
      <c r="F1362" s="231">
        <f>IFERROR(VLOOKUP(D1362,'Vta RdV'!$A$3:$B$2000,2,0),0)</f>
        <v>0</v>
      </c>
      <c r="G1362" s="231">
        <f>VLOOKUP(D1362,Objetivos!$G$5:$H$3000,2,0)</f>
        <v>1323.0233431578949</v>
      </c>
      <c r="H1362" s="234">
        <f t="shared" si="23"/>
        <v>0</v>
      </c>
      <c r="I1362" s="231">
        <f>IF(H1362="",0,RANK($H1362,H1361:H1362,0))</f>
        <v>2</v>
      </c>
    </row>
    <row r="1363" spans="1:9" ht="16.8" x14ac:dyDescent="0.35">
      <c r="A1363" s="216">
        <v>62</v>
      </c>
      <c r="B1363" s="216" t="s">
        <v>2351</v>
      </c>
      <c r="C1363" s="217" t="s">
        <v>2352</v>
      </c>
      <c r="D1363" s="217">
        <v>53649</v>
      </c>
      <c r="E1363" s="217" t="s">
        <v>2357</v>
      </c>
      <c r="F1363" s="66">
        <f>IFERROR(VLOOKUP(D1363,'Vta RdV'!$A$3:$B$2000,2,0),0)</f>
        <v>85.35</v>
      </c>
      <c r="G1363" s="66">
        <f>VLOOKUP(D1363,Objetivos!$G$5:$H$3000,2,0)</f>
        <v>866.95693600000004</v>
      </c>
      <c r="H1363" s="67">
        <f t="shared" si="23"/>
        <v>9.8447796488936548E-2</v>
      </c>
      <c r="I1363" s="66">
        <f>IF(H1363="",0,RANK($H1363,H1363:H1364,0))</f>
        <v>1</v>
      </c>
    </row>
    <row r="1364" spans="1:9" ht="17.399999999999999" thickBot="1" x14ac:dyDescent="0.4">
      <c r="A1364" s="218">
        <v>62</v>
      </c>
      <c r="B1364" s="218" t="s">
        <v>2351</v>
      </c>
      <c r="C1364" s="219" t="s">
        <v>2352</v>
      </c>
      <c r="D1364" s="219">
        <v>53443</v>
      </c>
      <c r="E1364" s="219" t="s">
        <v>2358</v>
      </c>
      <c r="F1364" s="55">
        <f>IFERROR(VLOOKUP(D1364,'Vta RdV'!$A$3:$B$2000,2,0),0)</f>
        <v>0</v>
      </c>
      <c r="G1364" s="55">
        <f>VLOOKUP(D1364,Objetivos!$G$5:$H$3000,2,0)</f>
        <v>645.37900000000002</v>
      </c>
      <c r="H1364" s="56">
        <f t="shared" si="23"/>
        <v>0</v>
      </c>
      <c r="I1364" s="55">
        <f>IF(H1364="",0,RANK($H1364,H1363:H1364,0))</f>
        <v>2</v>
      </c>
    </row>
    <row r="1365" spans="1:9" ht="16.8" x14ac:dyDescent="0.35">
      <c r="A1365" s="226">
        <v>62</v>
      </c>
      <c r="B1365" s="226" t="s">
        <v>2351</v>
      </c>
      <c r="C1365" s="227" t="s">
        <v>2352</v>
      </c>
      <c r="D1365" s="227">
        <v>53896</v>
      </c>
      <c r="E1365" s="227" t="s">
        <v>2359</v>
      </c>
      <c r="F1365" s="232">
        <f>IFERROR(VLOOKUP(D1365,'Vta RdV'!$A$3:$B$2000,2,0),0)</f>
        <v>0</v>
      </c>
      <c r="G1365" s="232">
        <f>VLOOKUP(D1365,Objetivos!$G$5:$H$3000,2,0)</f>
        <v>623.68373599999995</v>
      </c>
      <c r="H1365" s="235">
        <f t="shared" si="23"/>
        <v>0</v>
      </c>
      <c r="I1365" s="232">
        <f>IF(H1365="",0,RANK($H1365,H1365:H1367,0))</f>
        <v>2</v>
      </c>
    </row>
    <row r="1366" spans="1:9" ht="16.8" x14ac:dyDescent="0.35">
      <c r="A1366" s="220">
        <v>62</v>
      </c>
      <c r="B1366" s="220" t="s">
        <v>2351</v>
      </c>
      <c r="C1366" s="221" t="s">
        <v>2352</v>
      </c>
      <c r="D1366" s="221">
        <v>53764</v>
      </c>
      <c r="E1366" s="221" t="s">
        <v>2360</v>
      </c>
      <c r="F1366" s="230">
        <f>IFERROR(VLOOKUP(D1366,'Vta RdV'!$A$3:$B$2000,2,0),0)</f>
        <v>0</v>
      </c>
      <c r="G1366" s="230">
        <f>VLOOKUP(D1366,Objetivos!$G$5:$H$3000,2,0)</f>
        <v>542.55438400000003</v>
      </c>
      <c r="H1366" s="233">
        <f t="shared" si="23"/>
        <v>0</v>
      </c>
      <c r="I1366" s="230">
        <f>IF(H1366="",0,RANK($H1366,H1365:H1367,0))</f>
        <v>2</v>
      </c>
    </row>
    <row r="1367" spans="1:9" ht="17.399999999999999" thickBot="1" x14ac:dyDescent="0.4">
      <c r="A1367" s="222">
        <v>62</v>
      </c>
      <c r="B1367" s="222" t="s">
        <v>2351</v>
      </c>
      <c r="C1367" s="223" t="s">
        <v>2352</v>
      </c>
      <c r="D1367" s="223">
        <v>53977</v>
      </c>
      <c r="E1367" s="223" t="s">
        <v>2361</v>
      </c>
      <c r="F1367" s="231">
        <f>IFERROR(VLOOKUP(D1367,'Vta RdV'!$A$3:$B$2000,2,0),0)</f>
        <v>95.5</v>
      </c>
      <c r="G1367" s="231">
        <f>VLOOKUP(D1367,Objetivos!$G$5:$H$3000,2,0)</f>
        <v>487.26632000000001</v>
      </c>
      <c r="H1367" s="234">
        <f t="shared" si="23"/>
        <v>0.19599138311057493</v>
      </c>
      <c r="I1367" s="231">
        <f>IF(H1367="",0,RANK($H1367,H1365:H1367,0))</f>
        <v>1</v>
      </c>
    </row>
    <row r="1368" spans="1:9" ht="16.8" x14ac:dyDescent="0.35">
      <c r="A1368" s="216">
        <v>62</v>
      </c>
      <c r="B1368" s="216" t="s">
        <v>2362</v>
      </c>
      <c r="C1368" s="217" t="s">
        <v>457</v>
      </c>
      <c r="D1368" s="217">
        <v>42187</v>
      </c>
      <c r="E1368" s="217" t="s">
        <v>2363</v>
      </c>
      <c r="F1368" s="66">
        <f>IFERROR(VLOOKUP(D1368,'Vta RdV'!$A$3:$B$2000,2,0),0)</f>
        <v>0</v>
      </c>
      <c r="G1368" s="66">
        <f>VLOOKUP(D1368,Objetivos!$G$5:$H$3000,2,0)</f>
        <v>1988.5431280000003</v>
      </c>
      <c r="H1368" s="67">
        <f t="shared" si="23"/>
        <v>0</v>
      </c>
      <c r="I1368" s="66">
        <f>IF(H1368="",0,RANK($H1368,H1368:H1369,0))</f>
        <v>1</v>
      </c>
    </row>
    <row r="1369" spans="1:9" ht="17.399999999999999" thickBot="1" x14ac:dyDescent="0.4">
      <c r="A1369" s="218">
        <v>62</v>
      </c>
      <c r="B1369" s="218" t="s">
        <v>2362</v>
      </c>
      <c r="C1369" s="219" t="s">
        <v>457</v>
      </c>
      <c r="D1369" s="219">
        <v>13147</v>
      </c>
      <c r="E1369" s="219" t="s">
        <v>2364</v>
      </c>
      <c r="F1369" s="55">
        <f>IFERROR(VLOOKUP(D1369,'Vta RdV'!$A$3:$B$2000,2,0),0)</f>
        <v>0</v>
      </c>
      <c r="G1369" s="55">
        <f>VLOOKUP(D1369,Objetivos!$G$5:$H$3000,2,0)</f>
        <v>1905.2674</v>
      </c>
      <c r="H1369" s="56">
        <f t="shared" si="23"/>
        <v>0</v>
      </c>
      <c r="I1369" s="55">
        <f>IF(H1369="",0,RANK($H1369,H1368:H1369,0))</f>
        <v>1</v>
      </c>
    </row>
    <row r="1370" spans="1:9" ht="16.8" x14ac:dyDescent="0.35">
      <c r="A1370" s="220">
        <v>62</v>
      </c>
      <c r="B1370" s="220" t="s">
        <v>2362</v>
      </c>
      <c r="C1370" s="221" t="s">
        <v>457</v>
      </c>
      <c r="D1370" s="221">
        <v>42448</v>
      </c>
      <c r="E1370" s="221" t="s">
        <v>2365</v>
      </c>
      <c r="F1370" s="230">
        <f>IFERROR(VLOOKUP(D1370,'Vta RdV'!$A$3:$B$2000,2,0),0)</f>
        <v>0</v>
      </c>
      <c r="G1370" s="230">
        <f>VLOOKUP(D1370,Objetivos!$G$5:$H$3000,2,0)</f>
        <v>1568.009088</v>
      </c>
      <c r="H1370" s="233">
        <f t="shared" si="23"/>
        <v>0</v>
      </c>
      <c r="I1370" s="230">
        <f>IF(H1370="",0,RANK($H1370,H1370:H1371,0))</f>
        <v>1</v>
      </c>
    </row>
    <row r="1371" spans="1:9" ht="17.399999999999999" thickBot="1" x14ac:dyDescent="0.4">
      <c r="A1371" s="222">
        <v>62</v>
      </c>
      <c r="B1371" s="222" t="s">
        <v>2362</v>
      </c>
      <c r="C1371" s="223" t="s">
        <v>457</v>
      </c>
      <c r="D1371" s="223">
        <v>5106</v>
      </c>
      <c r="E1371" s="223" t="s">
        <v>2366</v>
      </c>
      <c r="F1371" s="231">
        <f>IFERROR(VLOOKUP(D1371,'Vta RdV'!$A$3:$B$2000,2,0),0)</f>
        <v>0</v>
      </c>
      <c r="G1371" s="231">
        <f>VLOOKUP(D1371,Objetivos!$G$5:$H$3000,2,0)</f>
        <v>1604.2099705263158</v>
      </c>
      <c r="H1371" s="234">
        <f t="shared" si="23"/>
        <v>0</v>
      </c>
      <c r="I1371" s="231">
        <f>IF(H1371="",0,RANK($H1371,H1370:H1371,0))</f>
        <v>1</v>
      </c>
    </row>
    <row r="1372" spans="1:9" ht="16.8" x14ac:dyDescent="0.35">
      <c r="A1372" s="216">
        <v>62</v>
      </c>
      <c r="B1372" s="216" t="s">
        <v>2362</v>
      </c>
      <c r="C1372" s="217" t="s">
        <v>457</v>
      </c>
      <c r="D1372" s="217">
        <v>5812</v>
      </c>
      <c r="E1372" s="217" t="s">
        <v>2367</v>
      </c>
      <c r="F1372" s="66">
        <f>IFERROR(VLOOKUP(D1372,'Vta RdV'!$A$3:$B$2000,2,0),0)</f>
        <v>170.87</v>
      </c>
      <c r="G1372" s="66">
        <f>VLOOKUP(D1372,Objetivos!$G$5:$H$3000,2,0)</f>
        <v>1442.7535410526316</v>
      </c>
      <c r="H1372" s="67">
        <f t="shared" si="23"/>
        <v>0.1184332563656946</v>
      </c>
      <c r="I1372" s="66">
        <f>IF(H1372="",0,RANK($H1372,H1372:H1373,0))</f>
        <v>1</v>
      </c>
    </row>
    <row r="1373" spans="1:9" ht="17.399999999999999" thickBot="1" x14ac:dyDescent="0.4">
      <c r="A1373" s="218">
        <v>62</v>
      </c>
      <c r="B1373" s="218" t="s">
        <v>2362</v>
      </c>
      <c r="C1373" s="219" t="s">
        <v>457</v>
      </c>
      <c r="D1373" s="219">
        <v>4289</v>
      </c>
      <c r="E1373" s="219" t="s">
        <v>2368</v>
      </c>
      <c r="F1373" s="55">
        <f>IFERROR(VLOOKUP(D1373,'Vta RdV'!$A$3:$B$2000,2,0),0)</f>
        <v>0</v>
      </c>
      <c r="G1373" s="55">
        <f>VLOOKUP(D1373,Objetivos!$G$5:$H$3000,2,0)</f>
        <v>1361.4006640000002</v>
      </c>
      <c r="H1373" s="56">
        <f t="shared" si="23"/>
        <v>0</v>
      </c>
      <c r="I1373" s="55">
        <f>IF(H1373="",0,RANK($H1373,H1372:H1373,0))</f>
        <v>2</v>
      </c>
    </row>
    <row r="1374" spans="1:9" ht="16.8" x14ac:dyDescent="0.35">
      <c r="A1374" s="220">
        <v>62</v>
      </c>
      <c r="B1374" s="220" t="s">
        <v>2362</v>
      </c>
      <c r="C1374" s="221" t="s">
        <v>457</v>
      </c>
      <c r="D1374" s="221">
        <v>120</v>
      </c>
      <c r="E1374" s="221" t="s">
        <v>2369</v>
      </c>
      <c r="F1374" s="230">
        <f>IFERROR(VLOOKUP(D1374,'Vta RdV'!$A$3:$B$2000,2,0),0)</f>
        <v>1146.3699999999999</v>
      </c>
      <c r="G1374" s="230">
        <f>VLOOKUP(D1374,Objetivos!$G$5:$H$3000,2,0)</f>
        <v>1311.5121010526318</v>
      </c>
      <c r="H1374" s="233">
        <f t="shared" si="23"/>
        <v>0.87408267074311607</v>
      </c>
      <c r="I1374" s="230">
        <f>IF(H1374="",0,RANK($H1374,H1374:H1375,0))</f>
        <v>1</v>
      </c>
    </row>
    <row r="1375" spans="1:9" ht="17.399999999999999" thickBot="1" x14ac:dyDescent="0.4">
      <c r="A1375" s="222">
        <v>62</v>
      </c>
      <c r="B1375" s="222" t="s">
        <v>2362</v>
      </c>
      <c r="C1375" s="223" t="s">
        <v>457</v>
      </c>
      <c r="D1375" s="223">
        <v>13097</v>
      </c>
      <c r="E1375" s="223" t="s">
        <v>2370</v>
      </c>
      <c r="F1375" s="231">
        <f>IFERROR(VLOOKUP(D1375,'Vta RdV'!$A$3:$B$2000,2,0),0)</f>
        <v>0</v>
      </c>
      <c r="G1375" s="231">
        <f>VLOOKUP(D1375,Objetivos!$G$5:$H$3000,2,0)</f>
        <v>1213.0821760000001</v>
      </c>
      <c r="H1375" s="234">
        <f t="shared" si="23"/>
        <v>0</v>
      </c>
      <c r="I1375" s="231">
        <f>IF(H1375="",0,RANK($H1375,H1374:H1375,0))</f>
        <v>2</v>
      </c>
    </row>
    <row r="1376" spans="1:9" ht="16.8" x14ac:dyDescent="0.35">
      <c r="A1376" s="224">
        <v>62</v>
      </c>
      <c r="B1376" s="224" t="s">
        <v>2362</v>
      </c>
      <c r="C1376" s="225" t="s">
        <v>457</v>
      </c>
      <c r="D1376" s="225">
        <v>52731</v>
      </c>
      <c r="E1376" s="225" t="s">
        <v>2371</v>
      </c>
      <c r="F1376" s="53">
        <f>IFERROR(VLOOKUP(D1376,'Vta RdV'!$A$3:$B$2000,2,0),0)</f>
        <v>0</v>
      </c>
      <c r="G1376" s="53">
        <f>VLOOKUP(D1376,Objetivos!$G$5:$H$3000,2,0)</f>
        <v>1190.052232</v>
      </c>
      <c r="H1376" s="61">
        <f t="shared" si="23"/>
        <v>0</v>
      </c>
      <c r="I1376" s="53">
        <f>IF(H1376="",0,RANK($H1376,H1376:H1378,0))</f>
        <v>1</v>
      </c>
    </row>
    <row r="1377" spans="1:9" ht="16.8" x14ac:dyDescent="0.35">
      <c r="A1377" s="216">
        <v>62</v>
      </c>
      <c r="B1377" s="216" t="s">
        <v>2362</v>
      </c>
      <c r="C1377" s="217" t="s">
        <v>457</v>
      </c>
      <c r="D1377" s="217">
        <v>58539</v>
      </c>
      <c r="E1377" s="217" t="s">
        <v>2372</v>
      </c>
      <c r="F1377" s="66">
        <f>IFERROR(VLOOKUP(D1377,'Vta RdV'!$A$3:$B$2000,2,0),0)</f>
        <v>0</v>
      </c>
      <c r="G1377" s="66">
        <f>VLOOKUP(D1377,Objetivos!$G$5:$H$3000,2,0)</f>
        <v>1187.150832</v>
      </c>
      <c r="H1377" s="67">
        <f t="shared" si="23"/>
        <v>0</v>
      </c>
      <c r="I1377" s="66">
        <f>IF(H1377="",0,RANK($H1377,H1376:H1378,0))</f>
        <v>1</v>
      </c>
    </row>
    <row r="1378" spans="1:9" ht="17.399999999999999" thickBot="1" x14ac:dyDescent="0.4">
      <c r="A1378" s="218">
        <v>62</v>
      </c>
      <c r="B1378" s="218" t="s">
        <v>2362</v>
      </c>
      <c r="C1378" s="219" t="s">
        <v>457</v>
      </c>
      <c r="D1378" s="219">
        <v>52920</v>
      </c>
      <c r="E1378" s="219" t="s">
        <v>2373</v>
      </c>
      <c r="F1378" s="55">
        <f>IFERROR(VLOOKUP(D1378,'Vta RdV'!$A$3:$B$2000,2,0),0)</f>
        <v>0</v>
      </c>
      <c r="G1378" s="55">
        <f>VLOOKUP(D1378,Objetivos!$G$5:$H$3000,2,0)</f>
        <v>933.88829599999997</v>
      </c>
      <c r="H1378" s="56">
        <f t="shared" si="23"/>
        <v>0</v>
      </c>
      <c r="I1378" s="55">
        <f>IF(H1378="",0,RANK($H1378,H1376:H1378,0))</f>
        <v>1</v>
      </c>
    </row>
    <row r="1379" spans="1:9" ht="16.8" x14ac:dyDescent="0.35">
      <c r="A1379" s="220">
        <v>62</v>
      </c>
      <c r="B1379" s="220" t="s">
        <v>2374</v>
      </c>
      <c r="C1379" s="221" t="s">
        <v>458</v>
      </c>
      <c r="D1379" s="221">
        <v>5337</v>
      </c>
      <c r="E1379" s="221" t="s">
        <v>2375</v>
      </c>
      <c r="F1379" s="230">
        <f>IFERROR(VLOOKUP(D1379,'Vta RdV'!$A$3:$B$2000,2,0),0)</f>
        <v>0</v>
      </c>
      <c r="G1379" s="230">
        <f>VLOOKUP(D1379,Objetivos!$G$5:$H$3000,2,0)</f>
        <v>2153.7524320000002</v>
      </c>
      <c r="H1379" s="233">
        <f t="shared" si="23"/>
        <v>0</v>
      </c>
      <c r="I1379" s="230">
        <f>IF(H1379="",0,RANK($H1379,H1379:H1380,0))</f>
        <v>1</v>
      </c>
    </row>
    <row r="1380" spans="1:9" ht="17.399999999999999" thickBot="1" x14ac:dyDescent="0.4">
      <c r="A1380" s="222">
        <v>62</v>
      </c>
      <c r="B1380" s="222" t="s">
        <v>2374</v>
      </c>
      <c r="C1380" s="223" t="s">
        <v>458</v>
      </c>
      <c r="D1380" s="223">
        <v>5650</v>
      </c>
      <c r="E1380" s="223" t="s">
        <v>749</v>
      </c>
      <c r="F1380" s="231">
        <f>IFERROR(VLOOKUP(D1380,'Vta RdV'!$A$3:$B$2000,2,0),0)</f>
        <v>0</v>
      </c>
      <c r="G1380" s="231">
        <f>VLOOKUP(D1380,Objetivos!$G$5:$H$3000,2,0)</f>
        <v>2085.6637679999999</v>
      </c>
      <c r="H1380" s="234">
        <f t="shared" si="23"/>
        <v>0</v>
      </c>
      <c r="I1380" s="231">
        <f>IF(H1380="",0,RANK($H1380,H1379:H1380,0))</f>
        <v>1</v>
      </c>
    </row>
    <row r="1381" spans="1:9" ht="16.8" x14ac:dyDescent="0.35">
      <c r="A1381" s="216">
        <v>62</v>
      </c>
      <c r="B1381" s="216" t="s">
        <v>2374</v>
      </c>
      <c r="C1381" s="217" t="s">
        <v>458</v>
      </c>
      <c r="D1381" s="217">
        <v>52991</v>
      </c>
      <c r="E1381" s="217" t="s">
        <v>2376</v>
      </c>
      <c r="F1381" s="66">
        <f>IFERROR(VLOOKUP(D1381,'Vta RdV'!$A$3:$B$2000,2,0),0)</f>
        <v>0</v>
      </c>
      <c r="G1381" s="66">
        <f>VLOOKUP(D1381,Objetivos!$G$5:$H$3000,2,0)</f>
        <v>1765.1705200000001</v>
      </c>
      <c r="H1381" s="67">
        <f t="shared" si="23"/>
        <v>0</v>
      </c>
      <c r="I1381" s="66">
        <f>IF(H1381="",0,RANK($H1381,H1381:H1382,0))</f>
        <v>1</v>
      </c>
    </row>
    <row r="1382" spans="1:9" ht="17.399999999999999" thickBot="1" x14ac:dyDescent="0.4">
      <c r="A1382" s="218">
        <v>62</v>
      </c>
      <c r="B1382" s="218" t="s">
        <v>2374</v>
      </c>
      <c r="C1382" s="219" t="s">
        <v>458</v>
      </c>
      <c r="D1382" s="219">
        <v>5217</v>
      </c>
      <c r="E1382" s="219" t="s">
        <v>2377</v>
      </c>
      <c r="F1382" s="55">
        <f>IFERROR(VLOOKUP(D1382,'Vta RdV'!$A$3:$B$2000,2,0),0)</f>
        <v>0</v>
      </c>
      <c r="G1382" s="55">
        <f>VLOOKUP(D1382,Objetivos!$G$5:$H$3000,2,0)</f>
        <v>1305.2016560000002</v>
      </c>
      <c r="H1382" s="56">
        <f t="shared" si="23"/>
        <v>0</v>
      </c>
      <c r="I1382" s="55">
        <f>IF(H1382="",0,RANK($H1382,H1381:H1382,0))</f>
        <v>1</v>
      </c>
    </row>
    <row r="1383" spans="1:9" ht="16.8" x14ac:dyDescent="0.35">
      <c r="A1383" s="220">
        <v>62</v>
      </c>
      <c r="B1383" s="220" t="s">
        <v>2374</v>
      </c>
      <c r="C1383" s="221" t="s">
        <v>458</v>
      </c>
      <c r="D1383" s="221">
        <v>52896</v>
      </c>
      <c r="E1383" s="221" t="s">
        <v>2378</v>
      </c>
      <c r="F1383" s="230">
        <f>IFERROR(VLOOKUP(D1383,'Vta RdV'!$A$3:$B$2000,2,0),0)</f>
        <v>0</v>
      </c>
      <c r="G1383" s="230">
        <f>VLOOKUP(D1383,Objetivos!$G$5:$H$3000,2,0)</f>
        <v>1289.282168</v>
      </c>
      <c r="H1383" s="233">
        <f t="shared" si="23"/>
        <v>0</v>
      </c>
      <c r="I1383" s="230">
        <f>IF(H1383="",0,RANK($H1383,H1383:H1384,0))</f>
        <v>1</v>
      </c>
    </row>
    <row r="1384" spans="1:9" ht="17.399999999999999" thickBot="1" x14ac:dyDescent="0.4">
      <c r="A1384" s="222">
        <v>62</v>
      </c>
      <c r="B1384" s="222" t="s">
        <v>2374</v>
      </c>
      <c r="C1384" s="223" t="s">
        <v>458</v>
      </c>
      <c r="D1384" s="223">
        <v>637</v>
      </c>
      <c r="E1384" s="223" t="s">
        <v>2379</v>
      </c>
      <c r="F1384" s="231">
        <f>IFERROR(VLOOKUP(D1384,'Vta RdV'!$A$3:$B$2000,2,0),0)</f>
        <v>0</v>
      </c>
      <c r="G1384" s="231">
        <f>VLOOKUP(D1384,Objetivos!$G$5:$H$3000,2,0)</f>
        <v>1278.1139200000002</v>
      </c>
      <c r="H1384" s="234">
        <f t="shared" si="23"/>
        <v>0</v>
      </c>
      <c r="I1384" s="231">
        <f>IF(H1384="",0,RANK($H1384,H1383:H1384,0))</f>
        <v>1</v>
      </c>
    </row>
    <row r="1385" spans="1:9" ht="16.8" x14ac:dyDescent="0.35">
      <c r="A1385" s="216">
        <v>62</v>
      </c>
      <c r="B1385" s="216" t="s">
        <v>2374</v>
      </c>
      <c r="C1385" s="217" t="s">
        <v>458</v>
      </c>
      <c r="D1385" s="217">
        <v>11322</v>
      </c>
      <c r="E1385" s="217" t="s">
        <v>2380</v>
      </c>
      <c r="F1385" s="66">
        <f>IFERROR(VLOOKUP(D1385,'Vta RdV'!$A$3:$B$2000,2,0),0)</f>
        <v>144.58000000000001</v>
      </c>
      <c r="G1385" s="66">
        <f>VLOOKUP(D1385,Objetivos!$G$5:$H$3000,2,0)</f>
        <v>1248.3551200000002</v>
      </c>
      <c r="H1385" s="67">
        <f t="shared" si="23"/>
        <v>0.1158164032683264</v>
      </c>
      <c r="I1385" s="66">
        <f>IF(H1385="",0,RANK($H1385,H1385:H1386,0))</f>
        <v>1</v>
      </c>
    </row>
    <row r="1386" spans="1:9" ht="17.399999999999999" thickBot="1" x14ac:dyDescent="0.4">
      <c r="A1386" s="218">
        <v>62</v>
      </c>
      <c r="B1386" s="218" t="s">
        <v>2374</v>
      </c>
      <c r="C1386" s="219" t="s">
        <v>458</v>
      </c>
      <c r="D1386" s="219">
        <v>11373</v>
      </c>
      <c r="E1386" s="219" t="s">
        <v>2381</v>
      </c>
      <c r="F1386" s="55">
        <f>IFERROR(VLOOKUP(D1386,'Vta RdV'!$A$3:$B$2000,2,0),0)</f>
        <v>0</v>
      </c>
      <c r="G1386" s="55">
        <f>VLOOKUP(D1386,Objetivos!$G$5:$H$3000,2,0)</f>
        <v>1138.0781039999999</v>
      </c>
      <c r="H1386" s="56">
        <f t="shared" si="23"/>
        <v>0</v>
      </c>
      <c r="I1386" s="55">
        <f>IF(H1386="",0,RANK($H1386,H1385:H1386,0))</f>
        <v>2</v>
      </c>
    </row>
    <row r="1387" spans="1:9" ht="16.8" x14ac:dyDescent="0.35">
      <c r="A1387" s="220">
        <v>62</v>
      </c>
      <c r="B1387" s="220" t="s">
        <v>2374</v>
      </c>
      <c r="C1387" s="221" t="s">
        <v>458</v>
      </c>
      <c r="D1387" s="221">
        <v>53880</v>
      </c>
      <c r="E1387" s="221" t="s">
        <v>2382</v>
      </c>
      <c r="F1387" s="230">
        <f>IFERROR(VLOOKUP(D1387,'Vta RdV'!$A$3:$B$2000,2,0),0)</f>
        <v>1763.72</v>
      </c>
      <c r="G1387" s="230">
        <f>VLOOKUP(D1387,Objetivos!$G$5:$H$3000,2,0)</f>
        <v>821.96958400000005</v>
      </c>
      <c r="H1387" s="233">
        <f t="shared" si="23"/>
        <v>2.1457241658713251</v>
      </c>
      <c r="I1387" s="230">
        <f>IF(H1387="",0,RANK($H1387,H1387:H1388,0))</f>
        <v>1</v>
      </c>
    </row>
    <row r="1388" spans="1:9" ht="17.399999999999999" thickBot="1" x14ac:dyDescent="0.4">
      <c r="A1388" s="222">
        <v>62</v>
      </c>
      <c r="B1388" s="222" t="s">
        <v>2374</v>
      </c>
      <c r="C1388" s="223" t="s">
        <v>458</v>
      </c>
      <c r="D1388" s="223">
        <v>53793</v>
      </c>
      <c r="E1388" s="223" t="s">
        <v>2383</v>
      </c>
      <c r="F1388" s="231">
        <f>IFERROR(VLOOKUP(D1388,'Vta RdV'!$A$3:$B$2000,2,0),0)</f>
        <v>206.02</v>
      </c>
      <c r="G1388" s="231">
        <f>VLOOKUP(D1388,Objetivos!$G$5:$H$3000,2,0)</f>
        <v>652.29600800000003</v>
      </c>
      <c r="H1388" s="234">
        <f t="shared" si="23"/>
        <v>0.31583820454716011</v>
      </c>
      <c r="I1388" s="231">
        <f>IF(H1388="",0,RANK($H1388,H1387:H1388,0))</f>
        <v>2</v>
      </c>
    </row>
    <row r="1389" spans="1:9" ht="16.8" x14ac:dyDescent="0.35">
      <c r="A1389" s="216">
        <v>62</v>
      </c>
      <c r="B1389" s="216" t="s">
        <v>2384</v>
      </c>
      <c r="C1389" s="217" t="s">
        <v>455</v>
      </c>
      <c r="D1389" s="217">
        <v>4566</v>
      </c>
      <c r="E1389" s="217" t="s">
        <v>2385</v>
      </c>
      <c r="F1389" s="66">
        <f>IFERROR(VLOOKUP(D1389,'Vta RdV'!$A$3:$B$2000,2,0),0)</f>
        <v>0</v>
      </c>
      <c r="G1389" s="66">
        <f>VLOOKUP(D1389,Objetivos!$G$5:$H$3000,2,0)</f>
        <v>2704.3923680000003</v>
      </c>
      <c r="H1389" s="67">
        <f t="shared" si="23"/>
        <v>0</v>
      </c>
      <c r="I1389" s="66">
        <f>IF(H1389="",0,RANK($H1389,H1389:H1390,0))</f>
        <v>1</v>
      </c>
    </row>
    <row r="1390" spans="1:9" ht="17.399999999999999" thickBot="1" x14ac:dyDescent="0.4">
      <c r="A1390" s="218">
        <v>62</v>
      </c>
      <c r="B1390" s="218" t="s">
        <v>2384</v>
      </c>
      <c r="C1390" s="219" t="s">
        <v>455</v>
      </c>
      <c r="D1390" s="219">
        <v>3852</v>
      </c>
      <c r="E1390" s="219" t="s">
        <v>2386</v>
      </c>
      <c r="F1390" s="55">
        <f>IFERROR(VLOOKUP(D1390,'Vta RdV'!$A$3:$B$2000,2,0),0)</f>
        <v>0</v>
      </c>
      <c r="G1390" s="55">
        <f>VLOOKUP(D1390,Objetivos!$G$5:$H$3000,2,0)</f>
        <v>1935.4084880000003</v>
      </c>
      <c r="H1390" s="56">
        <f t="shared" si="23"/>
        <v>0</v>
      </c>
      <c r="I1390" s="55">
        <f>IF(H1390="",0,RANK($H1390,H1389:H1390,0))</f>
        <v>1</v>
      </c>
    </row>
    <row r="1391" spans="1:9" ht="16.8" x14ac:dyDescent="0.35">
      <c r="A1391" s="220">
        <v>62</v>
      </c>
      <c r="B1391" s="220" t="s">
        <v>2384</v>
      </c>
      <c r="C1391" s="221" t="s">
        <v>455</v>
      </c>
      <c r="D1391" s="221">
        <v>11620</v>
      </c>
      <c r="E1391" s="221" t="s">
        <v>2387</v>
      </c>
      <c r="F1391" s="230">
        <f>IFERROR(VLOOKUP(D1391,'Vta RdV'!$A$3:$B$2000,2,0),0)</f>
        <v>139.82</v>
      </c>
      <c r="G1391" s="230">
        <f>VLOOKUP(D1391,Objetivos!$G$5:$H$3000,2,0)</f>
        <v>1875.5398399999999</v>
      </c>
      <c r="H1391" s="233">
        <f t="shared" si="23"/>
        <v>7.4549202857775609E-2</v>
      </c>
      <c r="I1391" s="230">
        <f>IF(H1391="",0,RANK($H1391,H1391:H1392,0))</f>
        <v>1</v>
      </c>
    </row>
    <row r="1392" spans="1:9" ht="17.399999999999999" thickBot="1" x14ac:dyDescent="0.4">
      <c r="A1392" s="222">
        <v>62</v>
      </c>
      <c r="B1392" s="222" t="s">
        <v>2384</v>
      </c>
      <c r="C1392" s="223" t="s">
        <v>455</v>
      </c>
      <c r="D1392" s="223">
        <v>4969</v>
      </c>
      <c r="E1392" s="223" t="s">
        <v>2388</v>
      </c>
      <c r="F1392" s="231">
        <f>IFERROR(VLOOKUP(D1392,'Vta RdV'!$A$3:$B$2000,2,0),0)</f>
        <v>0</v>
      </c>
      <c r="G1392" s="231">
        <f>VLOOKUP(D1392,Objetivos!$G$5:$H$3000,2,0)</f>
        <v>1927.8364042105263</v>
      </c>
      <c r="H1392" s="234">
        <f t="shared" si="23"/>
        <v>0</v>
      </c>
      <c r="I1392" s="231">
        <f>IF(H1392="",0,RANK($H1392,H1391:H1392,0))</f>
        <v>2</v>
      </c>
    </row>
    <row r="1393" spans="1:9" ht="16.8" x14ac:dyDescent="0.35">
      <c r="A1393" s="216">
        <v>62</v>
      </c>
      <c r="B1393" s="216" t="s">
        <v>2384</v>
      </c>
      <c r="C1393" s="217" t="s">
        <v>455</v>
      </c>
      <c r="D1393" s="217">
        <v>52244</v>
      </c>
      <c r="E1393" s="217" t="s">
        <v>2389</v>
      </c>
      <c r="F1393" s="66">
        <f>IFERROR(VLOOKUP(D1393,'Vta RdV'!$A$3:$B$2000,2,0),0)</f>
        <v>449.1</v>
      </c>
      <c r="G1393" s="66">
        <f>VLOOKUP(D1393,Objetivos!$G$5:$H$3000,2,0)</f>
        <v>1777.6763360000002</v>
      </c>
      <c r="H1393" s="67">
        <f t="shared" si="23"/>
        <v>0.25263316550105663</v>
      </c>
      <c r="I1393" s="66">
        <f>IF(H1393="",0,RANK($H1393,H1393:H1394,0))</f>
        <v>1</v>
      </c>
    </row>
    <row r="1394" spans="1:9" ht="17.399999999999999" thickBot="1" x14ac:dyDescent="0.4">
      <c r="A1394" s="218">
        <v>62</v>
      </c>
      <c r="B1394" s="218" t="s">
        <v>2384</v>
      </c>
      <c r="C1394" s="219" t="s">
        <v>455</v>
      </c>
      <c r="D1394" s="219">
        <v>42211</v>
      </c>
      <c r="E1394" s="219" t="s">
        <v>2390</v>
      </c>
      <c r="F1394" s="55">
        <f>IFERROR(VLOOKUP(D1394,'Vta RdV'!$A$3:$B$2000,2,0),0)</f>
        <v>0</v>
      </c>
      <c r="G1394" s="55">
        <f>VLOOKUP(D1394,Objetivos!$G$5:$H$3000,2,0)</f>
        <v>1690.7016880000003</v>
      </c>
      <c r="H1394" s="56">
        <f t="shared" si="23"/>
        <v>0</v>
      </c>
      <c r="I1394" s="55">
        <f>IF(H1394="",0,RANK($H1394,H1393:H1394,0))</f>
        <v>2</v>
      </c>
    </row>
    <row r="1395" spans="1:9" ht="16.8" x14ac:dyDescent="0.35">
      <c r="A1395" s="220">
        <v>62</v>
      </c>
      <c r="B1395" s="220" t="s">
        <v>2384</v>
      </c>
      <c r="C1395" s="221" t="s">
        <v>455</v>
      </c>
      <c r="D1395" s="221">
        <v>52532</v>
      </c>
      <c r="E1395" s="221" t="s">
        <v>2391</v>
      </c>
      <c r="F1395" s="230">
        <f>IFERROR(VLOOKUP(D1395,'Vta RdV'!$A$3:$B$2000,2,0),0)</f>
        <v>0</v>
      </c>
      <c r="G1395" s="230">
        <f>VLOOKUP(D1395,Objetivos!$G$5:$H$3000,2,0)</f>
        <v>1640.2074239999999</v>
      </c>
      <c r="H1395" s="233">
        <f t="shared" si="23"/>
        <v>0</v>
      </c>
      <c r="I1395" s="230">
        <f>IF(H1395="",0,RANK($H1395,H1395:H1396,0))</f>
        <v>2</v>
      </c>
    </row>
    <row r="1396" spans="1:9" ht="17.399999999999999" thickBot="1" x14ac:dyDescent="0.4">
      <c r="A1396" s="222">
        <v>62</v>
      </c>
      <c r="B1396" s="222" t="s">
        <v>2384</v>
      </c>
      <c r="C1396" s="223" t="s">
        <v>455</v>
      </c>
      <c r="D1396" s="223">
        <v>11337</v>
      </c>
      <c r="E1396" s="223" t="s">
        <v>2392</v>
      </c>
      <c r="F1396" s="231">
        <f>IFERROR(VLOOKUP(D1396,'Vta RdV'!$A$3:$B$2000,2,0),0)</f>
        <v>63.13</v>
      </c>
      <c r="G1396" s="231">
        <f>VLOOKUP(D1396,Objetivos!$G$5:$H$3000,2,0)</f>
        <v>1563.1396640000003</v>
      </c>
      <c r="H1396" s="234">
        <f t="shared" si="23"/>
        <v>4.0386666306229682E-2</v>
      </c>
      <c r="I1396" s="231">
        <f>IF(H1396="",0,RANK($H1396,H1395:H1396,0))</f>
        <v>1</v>
      </c>
    </row>
    <row r="1397" spans="1:9" ht="16.8" x14ac:dyDescent="0.35">
      <c r="A1397" s="216">
        <v>62</v>
      </c>
      <c r="B1397" s="216" t="s">
        <v>2384</v>
      </c>
      <c r="C1397" s="217" t="s">
        <v>455</v>
      </c>
      <c r="D1397" s="217">
        <v>53487</v>
      </c>
      <c r="E1397" s="217" t="s">
        <v>2393</v>
      </c>
      <c r="F1397" s="66">
        <f>IFERROR(VLOOKUP(D1397,'Vta RdV'!$A$3:$B$2000,2,0),0)</f>
        <v>0</v>
      </c>
      <c r="G1397" s="66">
        <f>VLOOKUP(D1397,Objetivos!$G$5:$H$3000,2,0)</f>
        <v>1142.6237600000002</v>
      </c>
      <c r="H1397" s="67">
        <f t="shared" si="23"/>
        <v>0</v>
      </c>
      <c r="I1397" s="66">
        <f>IF(H1397="",0,RANK($H1397,H1397:H1398,0))</f>
        <v>1</v>
      </c>
    </row>
    <row r="1398" spans="1:9" ht="17.399999999999999" thickBot="1" x14ac:dyDescent="0.4">
      <c r="A1398" s="218">
        <v>62</v>
      </c>
      <c r="B1398" s="218" t="s">
        <v>2384</v>
      </c>
      <c r="C1398" s="219" t="s">
        <v>455</v>
      </c>
      <c r="D1398" s="219">
        <v>53892</v>
      </c>
      <c r="E1398" s="219" t="s">
        <v>2394</v>
      </c>
      <c r="F1398" s="55">
        <f>IFERROR(VLOOKUP(D1398,'Vta RdV'!$A$3:$B$2000,2,0),0)</f>
        <v>0</v>
      </c>
      <c r="G1398" s="55">
        <f>VLOOKUP(D1398,Objetivos!$G$5:$H$3000,2,0)</f>
        <v>907.93767200000002</v>
      </c>
      <c r="H1398" s="56">
        <f t="shared" si="23"/>
        <v>0</v>
      </c>
      <c r="I1398" s="55">
        <f>IF(H1398="",0,RANK($H1398,H1397:H1398,0))</f>
        <v>1</v>
      </c>
    </row>
    <row r="1399" spans="1:9" ht="16.8" x14ac:dyDescent="0.35">
      <c r="A1399" s="220">
        <v>62</v>
      </c>
      <c r="B1399" s="220" t="s">
        <v>2395</v>
      </c>
      <c r="C1399" s="221" t="s">
        <v>453</v>
      </c>
      <c r="D1399" s="221">
        <v>2506</v>
      </c>
      <c r="E1399" s="221" t="s">
        <v>2396</v>
      </c>
      <c r="F1399" s="230">
        <f>IFERROR(VLOOKUP(D1399,'Vta RdV'!$A$3:$B$2000,2,0),0)</f>
        <v>99.7</v>
      </c>
      <c r="G1399" s="230">
        <f>VLOOKUP(D1399,Objetivos!$G$5:$H$3000,2,0)</f>
        <v>2499.2801199999999</v>
      </c>
      <c r="H1399" s="233">
        <f t="shared" si="23"/>
        <v>3.9891486833416659E-2</v>
      </c>
      <c r="I1399" s="230">
        <f>IF(H1399="",0,RANK($H1399,H1399:H1400,0))</f>
        <v>1</v>
      </c>
    </row>
    <row r="1400" spans="1:9" ht="17.399999999999999" thickBot="1" x14ac:dyDescent="0.4">
      <c r="A1400" s="222">
        <v>62</v>
      </c>
      <c r="B1400" s="222" t="s">
        <v>2395</v>
      </c>
      <c r="C1400" s="223" t="s">
        <v>453</v>
      </c>
      <c r="D1400" s="223">
        <v>5753</v>
      </c>
      <c r="E1400" s="223" t="s">
        <v>2397</v>
      </c>
      <c r="F1400" s="231">
        <f>IFERROR(VLOOKUP(D1400,'Vta RdV'!$A$3:$B$2000,2,0),0)</f>
        <v>0</v>
      </c>
      <c r="G1400" s="231">
        <f>VLOOKUP(D1400,Objetivos!$G$5:$H$3000,2,0)</f>
        <v>2251.0333389473685</v>
      </c>
      <c r="H1400" s="234">
        <f t="shared" si="23"/>
        <v>0</v>
      </c>
      <c r="I1400" s="231">
        <f>IF(H1400="",0,RANK($H1400,H1399:H1400,0))</f>
        <v>2</v>
      </c>
    </row>
    <row r="1401" spans="1:9" ht="16.8" x14ac:dyDescent="0.35">
      <c r="A1401" s="216">
        <v>62</v>
      </c>
      <c r="B1401" s="216" t="s">
        <v>2395</v>
      </c>
      <c r="C1401" s="217" t="s">
        <v>453</v>
      </c>
      <c r="D1401" s="217">
        <v>2353</v>
      </c>
      <c r="E1401" s="217" t="s">
        <v>2398</v>
      </c>
      <c r="F1401" s="66">
        <f>IFERROR(VLOOKUP(D1401,'Vta RdV'!$A$3:$B$2000,2,0),0)</f>
        <v>56.13</v>
      </c>
      <c r="G1401" s="66">
        <f>VLOOKUP(D1401,Objetivos!$G$5:$H$3000,2,0)</f>
        <v>2036.5079440000002</v>
      </c>
      <c r="H1401" s="67">
        <f t="shared" si="23"/>
        <v>2.7561886102812079E-2</v>
      </c>
      <c r="I1401" s="66">
        <f>IF(H1401="",0,RANK($H1401,H1401:H1402,0))</f>
        <v>1</v>
      </c>
    </row>
    <row r="1402" spans="1:9" ht="17.399999999999999" thickBot="1" x14ac:dyDescent="0.4">
      <c r="A1402" s="218">
        <v>62</v>
      </c>
      <c r="B1402" s="218" t="s">
        <v>2395</v>
      </c>
      <c r="C1402" s="219" t="s">
        <v>453</v>
      </c>
      <c r="D1402" s="219">
        <v>52730</v>
      </c>
      <c r="E1402" s="219" t="s">
        <v>2399</v>
      </c>
      <c r="F1402" s="55">
        <f>IFERROR(VLOOKUP(D1402,'Vta RdV'!$A$3:$B$2000,2,0),0)</f>
        <v>38.33</v>
      </c>
      <c r="G1402" s="55">
        <f>VLOOKUP(D1402,Objetivos!$G$5:$H$3000,2,0)</f>
        <v>2006.0906400000001</v>
      </c>
      <c r="H1402" s="56">
        <f t="shared" si="23"/>
        <v>1.9106813638291038E-2</v>
      </c>
      <c r="I1402" s="55">
        <f>IF(H1402="",0,RANK($H1402,H1401:H1402,0))</f>
        <v>2</v>
      </c>
    </row>
    <row r="1403" spans="1:9" ht="16.8" x14ac:dyDescent="0.35">
      <c r="A1403" s="220">
        <v>62</v>
      </c>
      <c r="B1403" s="220" t="s">
        <v>2395</v>
      </c>
      <c r="C1403" s="221" t="s">
        <v>453</v>
      </c>
      <c r="D1403" s="221">
        <v>2804</v>
      </c>
      <c r="E1403" s="221" t="s">
        <v>2400</v>
      </c>
      <c r="F1403" s="230">
        <f>IFERROR(VLOOKUP(D1403,'Vta RdV'!$A$3:$B$2000,2,0),0)</f>
        <v>118.51</v>
      </c>
      <c r="G1403" s="230">
        <f>VLOOKUP(D1403,Objetivos!$G$5:$H$3000,2,0)</f>
        <v>1855.068368</v>
      </c>
      <c r="H1403" s="233">
        <f t="shared" si="23"/>
        <v>6.3884437923853385E-2</v>
      </c>
      <c r="I1403" s="230">
        <f>IF(H1403="",0,RANK($H1403,H1403:H1404,0))</f>
        <v>1</v>
      </c>
    </row>
    <row r="1404" spans="1:9" ht="17.399999999999999" thickBot="1" x14ac:dyDescent="0.4">
      <c r="A1404" s="222">
        <v>62</v>
      </c>
      <c r="B1404" s="222" t="s">
        <v>2395</v>
      </c>
      <c r="C1404" s="223" t="s">
        <v>453</v>
      </c>
      <c r="D1404" s="223">
        <v>623</v>
      </c>
      <c r="E1404" s="223" t="s">
        <v>2401</v>
      </c>
      <c r="F1404" s="231">
        <f>IFERROR(VLOOKUP(D1404,'Vta RdV'!$A$3:$B$2000,2,0),0)</f>
        <v>88.52</v>
      </c>
      <c r="G1404" s="231">
        <f>VLOOKUP(D1404,Objetivos!$G$5:$H$3000,2,0)</f>
        <v>1745.490712</v>
      </c>
      <c r="H1404" s="234">
        <f t="shared" si="23"/>
        <v>5.0713532527808712E-2</v>
      </c>
      <c r="I1404" s="231">
        <f>IF(H1404="",0,RANK($H1404,H1403:H1404,0))</f>
        <v>2</v>
      </c>
    </row>
    <row r="1405" spans="1:9" ht="16.8" x14ac:dyDescent="0.35">
      <c r="A1405" s="224">
        <v>62</v>
      </c>
      <c r="B1405" s="224" t="s">
        <v>2395</v>
      </c>
      <c r="C1405" s="225" t="s">
        <v>453</v>
      </c>
      <c r="D1405" s="225">
        <v>52381</v>
      </c>
      <c r="E1405" s="225" t="s">
        <v>2402</v>
      </c>
      <c r="F1405" s="53">
        <f>IFERROR(VLOOKUP(D1405,'Vta RdV'!$A$3:$B$2000,2,0),0)</f>
        <v>0</v>
      </c>
      <c r="G1405" s="53">
        <f>VLOOKUP(D1405,Objetivos!$G$5:$H$3000,2,0)</f>
        <v>1495.2136559999999</v>
      </c>
      <c r="H1405" s="61">
        <f t="shared" si="23"/>
        <v>0</v>
      </c>
      <c r="I1405" s="53">
        <f>IF(H1405="",0,RANK($H1405,H1405:H1407,0))</f>
        <v>2</v>
      </c>
    </row>
    <row r="1406" spans="1:9" ht="16.8" x14ac:dyDescent="0.35">
      <c r="A1406" s="216">
        <v>62</v>
      </c>
      <c r="B1406" s="216" t="s">
        <v>2395</v>
      </c>
      <c r="C1406" s="217" t="s">
        <v>453</v>
      </c>
      <c r="D1406" s="217">
        <v>53796</v>
      </c>
      <c r="E1406" s="217" t="s">
        <v>2403</v>
      </c>
      <c r="F1406" s="66">
        <f>IFERROR(VLOOKUP(D1406,'Vta RdV'!$A$3:$B$2000,2,0),0)</f>
        <v>0</v>
      </c>
      <c r="G1406" s="66">
        <f>VLOOKUP(D1406,Objetivos!$G$5:$H$3000,2,0)</f>
        <v>1034.0250105263158</v>
      </c>
      <c r="H1406" s="67">
        <f t="shared" si="23"/>
        <v>0</v>
      </c>
      <c r="I1406" s="66">
        <f>IF(H1406="",0,RANK($H1406,H1405:H1407,0))</f>
        <v>2</v>
      </c>
    </row>
    <row r="1407" spans="1:9" ht="17.399999999999999" thickBot="1" x14ac:dyDescent="0.4">
      <c r="A1407" s="218">
        <v>62</v>
      </c>
      <c r="B1407" s="218" t="s">
        <v>2395</v>
      </c>
      <c r="C1407" s="219" t="s">
        <v>453</v>
      </c>
      <c r="D1407" s="219">
        <v>54045</v>
      </c>
      <c r="E1407" s="219" t="s">
        <v>2404</v>
      </c>
      <c r="F1407" s="55">
        <f>IFERROR(VLOOKUP(D1407,'Vta RdV'!$A$3:$B$2000,2,0),0)</f>
        <v>580.39</v>
      </c>
      <c r="G1407" s="55">
        <f>VLOOKUP(D1407,Objetivos!$G$5:$H$3000,2,0)</f>
        <v>628.13172800000007</v>
      </c>
      <c r="H1407" s="56">
        <f t="shared" si="23"/>
        <v>0.9239940829736274</v>
      </c>
      <c r="I1407" s="55">
        <f>IF(H1407="",0,RANK($H1407,H1405:H1407,0))</f>
        <v>1</v>
      </c>
    </row>
    <row r="1408" spans="1:9" ht="16.8" x14ac:dyDescent="0.35">
      <c r="A1408" s="220">
        <v>62</v>
      </c>
      <c r="B1408" s="220" t="s">
        <v>2405</v>
      </c>
      <c r="C1408" s="221" t="s">
        <v>459</v>
      </c>
      <c r="D1408" s="221">
        <v>5188</v>
      </c>
      <c r="E1408" s="221" t="s">
        <v>2406</v>
      </c>
      <c r="F1408" s="230">
        <f>IFERROR(VLOOKUP(D1408,'Vta RdV'!$A$3:$B$2000,2,0),0)</f>
        <v>0</v>
      </c>
      <c r="G1408" s="230">
        <f>VLOOKUP(D1408,Objetivos!$G$5:$H$3000,2,0)</f>
        <v>4078.7508720000001</v>
      </c>
      <c r="H1408" s="233">
        <f t="shared" si="23"/>
        <v>0</v>
      </c>
      <c r="I1408" s="230">
        <f>IF(H1408="",0,RANK($H1408,H1408:H1409,0))</f>
        <v>1</v>
      </c>
    </row>
    <row r="1409" spans="1:9" ht="17.399999999999999" thickBot="1" x14ac:dyDescent="0.4">
      <c r="A1409" s="222">
        <v>62</v>
      </c>
      <c r="B1409" s="222" t="s">
        <v>2405</v>
      </c>
      <c r="C1409" s="223" t="s">
        <v>459</v>
      </c>
      <c r="D1409" s="223">
        <v>55041</v>
      </c>
      <c r="E1409" s="223" t="s">
        <v>2407</v>
      </c>
      <c r="F1409" s="231">
        <f>IFERROR(VLOOKUP(D1409,'Vta RdV'!$A$3:$B$2000,2,0),0)</f>
        <v>0</v>
      </c>
      <c r="G1409" s="231">
        <f>VLOOKUP(D1409,Objetivos!$G$5:$H$3000,2,0)</f>
        <v>3536.7375520000005</v>
      </c>
      <c r="H1409" s="234">
        <f t="shared" si="23"/>
        <v>0</v>
      </c>
      <c r="I1409" s="231">
        <f>IF(H1409="",0,RANK($H1409,H1408:H1409,0))</f>
        <v>1</v>
      </c>
    </row>
    <row r="1410" spans="1:9" ht="16.8" x14ac:dyDescent="0.35">
      <c r="A1410" s="216">
        <v>62</v>
      </c>
      <c r="B1410" s="216" t="s">
        <v>2405</v>
      </c>
      <c r="C1410" s="217" t="s">
        <v>459</v>
      </c>
      <c r="D1410" s="217">
        <v>87</v>
      </c>
      <c r="E1410" s="217" t="s">
        <v>2408</v>
      </c>
      <c r="F1410" s="66">
        <f>IFERROR(VLOOKUP(D1410,'Vta RdV'!$A$3:$B$2000,2,0),0)</f>
        <v>0</v>
      </c>
      <c r="G1410" s="66">
        <f>VLOOKUP(D1410,Objetivos!$G$5:$H$3000,2,0)</f>
        <v>3215.3123839999998</v>
      </c>
      <c r="H1410" s="67">
        <f t="shared" si="23"/>
        <v>0</v>
      </c>
      <c r="I1410" s="66">
        <f>IF(H1410="",0,RANK($H1410,H1410:H1411,0))</f>
        <v>2</v>
      </c>
    </row>
    <row r="1411" spans="1:9" ht="17.399999999999999" thickBot="1" x14ac:dyDescent="0.4">
      <c r="A1411" s="218">
        <v>62</v>
      </c>
      <c r="B1411" s="218" t="s">
        <v>2405</v>
      </c>
      <c r="C1411" s="219" t="s">
        <v>459</v>
      </c>
      <c r="D1411" s="219">
        <v>42467</v>
      </c>
      <c r="E1411" s="219" t="s">
        <v>2409</v>
      </c>
      <c r="F1411" s="55">
        <f>IFERROR(VLOOKUP(D1411,'Vta RdV'!$A$3:$B$2000,2,0),0)</f>
        <v>81.25</v>
      </c>
      <c r="G1411" s="55">
        <f>VLOOKUP(D1411,Objetivos!$G$5:$H$3000,2,0)</f>
        <v>2842.9437920000005</v>
      </c>
      <c r="H1411" s="56">
        <f t="shared" si="23"/>
        <v>2.8579530917437142E-2</v>
      </c>
      <c r="I1411" s="55">
        <f>IF(H1411="",0,RANK($H1411,H1410:H1411,0))</f>
        <v>1</v>
      </c>
    </row>
    <row r="1412" spans="1:9" ht="16.8" x14ac:dyDescent="0.35">
      <c r="A1412" s="220">
        <v>62</v>
      </c>
      <c r="B1412" s="220" t="s">
        <v>2405</v>
      </c>
      <c r="C1412" s="221" t="s">
        <v>459</v>
      </c>
      <c r="D1412" s="221">
        <v>52531</v>
      </c>
      <c r="E1412" s="221" t="s">
        <v>2410</v>
      </c>
      <c r="F1412" s="230">
        <f>IFERROR(VLOOKUP(D1412,'Vta RdV'!$A$3:$B$2000,2,0),0)</f>
        <v>0</v>
      </c>
      <c r="G1412" s="230">
        <f>VLOOKUP(D1412,Objetivos!$G$5:$H$3000,2,0)</f>
        <v>2596.7563360000004</v>
      </c>
      <c r="H1412" s="233">
        <f t="shared" si="23"/>
        <v>0</v>
      </c>
      <c r="I1412" s="230">
        <f>IF(H1412="",0,RANK($H1412,H1412:H1413,0))</f>
        <v>1</v>
      </c>
    </row>
    <row r="1413" spans="1:9" ht="17.399999999999999" thickBot="1" x14ac:dyDescent="0.4">
      <c r="A1413" s="222">
        <v>62</v>
      </c>
      <c r="B1413" s="222" t="s">
        <v>2405</v>
      </c>
      <c r="C1413" s="223" t="s">
        <v>459</v>
      </c>
      <c r="D1413" s="223">
        <v>10489</v>
      </c>
      <c r="E1413" s="223" t="s">
        <v>2411</v>
      </c>
      <c r="F1413" s="231">
        <f>IFERROR(VLOOKUP(D1413,'Vta RdV'!$A$3:$B$2000,2,0),0)</f>
        <v>0</v>
      </c>
      <c r="G1413" s="231">
        <f>VLOOKUP(D1413,Objetivos!$G$5:$H$3000,2,0)</f>
        <v>2449.6005679999998</v>
      </c>
      <c r="H1413" s="234">
        <f t="shared" si="23"/>
        <v>0</v>
      </c>
      <c r="I1413" s="231">
        <f>IF(H1413="",0,RANK($H1413,H1412:H1413,0))</f>
        <v>1</v>
      </c>
    </row>
    <row r="1414" spans="1:9" ht="16.8" x14ac:dyDescent="0.35">
      <c r="A1414" s="216">
        <v>62</v>
      </c>
      <c r="B1414" s="216" t="s">
        <v>2405</v>
      </c>
      <c r="C1414" s="217" t="s">
        <v>459</v>
      </c>
      <c r="D1414" s="217">
        <v>10081</v>
      </c>
      <c r="E1414" s="217" t="s">
        <v>2412</v>
      </c>
      <c r="F1414" s="66">
        <f>IFERROR(VLOOKUP(D1414,'Vta RdV'!$A$3:$B$2000,2,0),0)</f>
        <v>0</v>
      </c>
      <c r="G1414" s="66">
        <f>VLOOKUP(D1414,Objetivos!$G$5:$H$3000,2,0)</f>
        <v>2696.190337777778</v>
      </c>
      <c r="H1414" s="67">
        <f t="shared" ref="H1414:H1477" si="24">+F1414/G1414</f>
        <v>0</v>
      </c>
      <c r="I1414" s="66">
        <f>IF(H1414="",0,RANK($H1414,H1414:H1415,0))</f>
        <v>1</v>
      </c>
    </row>
    <row r="1415" spans="1:9" ht="17.399999999999999" thickBot="1" x14ac:dyDescent="0.4">
      <c r="A1415" s="218">
        <v>62</v>
      </c>
      <c r="B1415" s="218" t="s">
        <v>2405</v>
      </c>
      <c r="C1415" s="219" t="s">
        <v>459</v>
      </c>
      <c r="D1415" s="219">
        <v>10180</v>
      </c>
      <c r="E1415" s="219" t="s">
        <v>2413</v>
      </c>
      <c r="F1415" s="55">
        <f>IFERROR(VLOOKUP(D1415,'Vta RdV'!$A$3:$B$2000,2,0),0)</f>
        <v>0</v>
      </c>
      <c r="G1415" s="55">
        <f>VLOOKUP(D1415,Objetivos!$G$5:$H$3000,2,0)</f>
        <v>2479.3607326315791</v>
      </c>
      <c r="H1415" s="56">
        <f t="shared" si="24"/>
        <v>0</v>
      </c>
      <c r="I1415" s="55">
        <f>IF(H1415="",0,RANK($H1415,H1414:H1415,0))</f>
        <v>1</v>
      </c>
    </row>
    <row r="1416" spans="1:9" ht="16.8" x14ac:dyDescent="0.35">
      <c r="A1416" s="220">
        <v>62</v>
      </c>
      <c r="B1416" s="220" t="s">
        <v>2405</v>
      </c>
      <c r="C1416" s="221" t="s">
        <v>459</v>
      </c>
      <c r="D1416" s="221">
        <v>58468</v>
      </c>
      <c r="E1416" s="221" t="s">
        <v>2414</v>
      </c>
      <c r="F1416" s="230">
        <f>IFERROR(VLOOKUP(D1416,'Vta RdV'!$A$3:$B$2000,2,0),0)</f>
        <v>135.94999999999999</v>
      </c>
      <c r="G1416" s="230">
        <f>VLOOKUP(D1416,Objetivos!$G$5:$H$3000,2,0)</f>
        <v>2080.8414480000001</v>
      </c>
      <c r="H1416" s="233">
        <f t="shared" si="24"/>
        <v>6.5334146496682038E-2</v>
      </c>
      <c r="I1416" s="230">
        <f>IF(H1416="",0,RANK($H1416,H1416:H1417,0))</f>
        <v>1</v>
      </c>
    </row>
    <row r="1417" spans="1:9" ht="17.399999999999999" thickBot="1" x14ac:dyDescent="0.4">
      <c r="A1417" s="222">
        <v>62</v>
      </c>
      <c r="B1417" s="222" t="s">
        <v>2405</v>
      </c>
      <c r="C1417" s="223" t="s">
        <v>459</v>
      </c>
      <c r="D1417" s="223">
        <v>5379</v>
      </c>
      <c r="E1417" s="223" t="s">
        <v>2415</v>
      </c>
      <c r="F1417" s="231">
        <f>IFERROR(VLOOKUP(D1417,'Vta RdV'!$A$3:$B$2000,2,0),0)</f>
        <v>0</v>
      </c>
      <c r="G1417" s="231">
        <f>VLOOKUP(D1417,Objetivos!$G$5:$H$3000,2,0)</f>
        <v>1907.8903760000003</v>
      </c>
      <c r="H1417" s="234">
        <f t="shared" si="24"/>
        <v>0</v>
      </c>
      <c r="I1417" s="231">
        <f>IF(H1417="",0,RANK($H1417,H1416:H1417,0))</f>
        <v>2</v>
      </c>
    </row>
    <row r="1418" spans="1:9" ht="16.8" x14ac:dyDescent="0.35">
      <c r="A1418" s="224">
        <v>62</v>
      </c>
      <c r="B1418" s="224" t="s">
        <v>2405</v>
      </c>
      <c r="C1418" s="225" t="s">
        <v>459</v>
      </c>
      <c r="D1418" s="225">
        <v>5124</v>
      </c>
      <c r="E1418" s="225" t="s">
        <v>2416</v>
      </c>
      <c r="F1418" s="53">
        <f>IFERROR(VLOOKUP(D1418,'Vta RdV'!$A$3:$B$2000,2,0),0)</f>
        <v>0</v>
      </c>
      <c r="G1418" s="53">
        <f>VLOOKUP(D1418,Objetivos!$G$5:$H$3000,2,0)</f>
        <v>1883.4300640000001</v>
      </c>
      <c r="H1418" s="61">
        <f t="shared" si="24"/>
        <v>0</v>
      </c>
      <c r="I1418" s="53">
        <f>IF(H1418="",0,RANK($H1418,H1418:H1420,0))</f>
        <v>1</v>
      </c>
    </row>
    <row r="1419" spans="1:9" ht="16.8" x14ac:dyDescent="0.35">
      <c r="A1419" s="216">
        <v>62</v>
      </c>
      <c r="B1419" s="216" t="s">
        <v>2405</v>
      </c>
      <c r="C1419" s="217" t="s">
        <v>459</v>
      </c>
      <c r="D1419" s="217">
        <v>50255</v>
      </c>
      <c r="E1419" s="217" t="s">
        <v>2417</v>
      </c>
      <c r="F1419" s="66">
        <f>IFERROR(VLOOKUP(D1419,'Vta RdV'!$A$3:$B$2000,2,0),0)</f>
        <v>0</v>
      </c>
      <c r="G1419" s="66">
        <f>VLOOKUP(D1419,Objetivos!$G$5:$H$3000,2,0)</f>
        <v>1750.7160160000001</v>
      </c>
      <c r="H1419" s="67">
        <f t="shared" si="24"/>
        <v>0</v>
      </c>
      <c r="I1419" s="66">
        <f>IF(H1419="",0,RANK($H1419,H1418:H1420,0))</f>
        <v>1</v>
      </c>
    </row>
    <row r="1420" spans="1:9" ht="17.399999999999999" thickBot="1" x14ac:dyDescent="0.4">
      <c r="A1420" s="218">
        <v>62</v>
      </c>
      <c r="B1420" s="218" t="s">
        <v>2405</v>
      </c>
      <c r="C1420" s="219" t="s">
        <v>459</v>
      </c>
      <c r="D1420" s="219">
        <v>42394</v>
      </c>
      <c r="E1420" s="219" t="s">
        <v>2418</v>
      </c>
      <c r="F1420" s="55">
        <f>IFERROR(VLOOKUP(D1420,'Vta RdV'!$A$3:$B$2000,2,0),0)</f>
        <v>0</v>
      </c>
      <c r="G1420" s="55">
        <f>VLOOKUP(D1420,Objetivos!$G$5:$H$3000,2,0)</f>
        <v>1738.1076320000002</v>
      </c>
      <c r="H1420" s="56">
        <f t="shared" si="24"/>
        <v>0</v>
      </c>
      <c r="I1420" s="55">
        <f>IF(H1420="",0,RANK($H1420,H1418:H1420,0))</f>
        <v>1</v>
      </c>
    </row>
    <row r="1421" spans="1:9" ht="16.8" x14ac:dyDescent="0.35">
      <c r="A1421" s="220">
        <v>62</v>
      </c>
      <c r="B1421" s="220" t="s">
        <v>2419</v>
      </c>
      <c r="C1421" s="221" t="s">
        <v>461</v>
      </c>
      <c r="D1421" s="221">
        <v>1580</v>
      </c>
      <c r="E1421" s="221" t="s">
        <v>2420</v>
      </c>
      <c r="F1421" s="230">
        <f>IFERROR(VLOOKUP(D1421,'Vta RdV'!$A$3:$B$2000,2,0),0)</f>
        <v>0</v>
      </c>
      <c r="G1421" s="230">
        <f>VLOOKUP(D1421,Objetivos!$G$5:$H$3000,2,0)</f>
        <v>4147.2647440000001</v>
      </c>
      <c r="H1421" s="233">
        <f t="shared" si="24"/>
        <v>0</v>
      </c>
      <c r="I1421" s="230">
        <f>IF(H1421="",0,RANK($H1421,H1421:H1422,0))</f>
        <v>2</v>
      </c>
    </row>
    <row r="1422" spans="1:9" ht="17.399999999999999" thickBot="1" x14ac:dyDescent="0.4">
      <c r="A1422" s="222">
        <v>62</v>
      </c>
      <c r="B1422" s="222" t="s">
        <v>2419</v>
      </c>
      <c r="C1422" s="223" t="s">
        <v>461</v>
      </c>
      <c r="D1422" s="223">
        <v>601</v>
      </c>
      <c r="E1422" s="223" t="s">
        <v>2421</v>
      </c>
      <c r="F1422" s="231">
        <f>IFERROR(VLOOKUP(D1422,'Vta RdV'!$A$3:$B$2000,2,0),0)</f>
        <v>188.45999999999998</v>
      </c>
      <c r="G1422" s="231">
        <f>VLOOKUP(D1422,Objetivos!$G$5:$H$3000,2,0)</f>
        <v>3606.2043200000003</v>
      </c>
      <c r="H1422" s="234">
        <f t="shared" si="24"/>
        <v>5.2259934068294822E-2</v>
      </c>
      <c r="I1422" s="231">
        <f>IF(H1422="",0,RANK($H1422,H1421:H1422,0))</f>
        <v>1</v>
      </c>
    </row>
    <row r="1423" spans="1:9" ht="16.8" x14ac:dyDescent="0.35">
      <c r="A1423" s="216">
        <v>62</v>
      </c>
      <c r="B1423" s="216" t="s">
        <v>2419</v>
      </c>
      <c r="C1423" s="217" t="s">
        <v>461</v>
      </c>
      <c r="D1423" s="217">
        <v>593</v>
      </c>
      <c r="E1423" s="217" t="s">
        <v>2422</v>
      </c>
      <c r="F1423" s="66">
        <f>IFERROR(VLOOKUP(D1423,'Vta RdV'!$A$3:$B$2000,2,0),0)</f>
        <v>0</v>
      </c>
      <c r="G1423" s="66">
        <f>VLOOKUP(D1423,Objetivos!$G$5:$H$3000,2,0)</f>
        <v>2286.1074880000001</v>
      </c>
      <c r="H1423" s="67">
        <f t="shared" si="24"/>
        <v>0</v>
      </c>
      <c r="I1423" s="66">
        <f>IF(H1423="",0,RANK($H1423,H1423:H1424,0))</f>
        <v>2</v>
      </c>
    </row>
    <row r="1424" spans="1:9" ht="17.399999999999999" thickBot="1" x14ac:dyDescent="0.4">
      <c r="A1424" s="218">
        <v>62</v>
      </c>
      <c r="B1424" s="218" t="s">
        <v>2419</v>
      </c>
      <c r="C1424" s="219" t="s">
        <v>461</v>
      </c>
      <c r="D1424" s="219">
        <v>3184</v>
      </c>
      <c r="E1424" s="219" t="s">
        <v>2423</v>
      </c>
      <c r="F1424" s="55">
        <f>IFERROR(VLOOKUP(D1424,'Vta RdV'!$A$3:$B$2000,2,0),0)</f>
        <v>16.25</v>
      </c>
      <c r="G1424" s="55">
        <f>VLOOKUP(D1424,Objetivos!$G$5:$H$3000,2,0)</f>
        <v>2413.7903999999999</v>
      </c>
      <c r="H1424" s="56">
        <f t="shared" si="24"/>
        <v>6.7321503971513024E-3</v>
      </c>
      <c r="I1424" s="55">
        <f>IF(H1424="",0,RANK($H1424,H1423:H1424,0))</f>
        <v>1</v>
      </c>
    </row>
    <row r="1425" spans="1:9" ht="16.8" x14ac:dyDescent="0.35">
      <c r="A1425" s="220">
        <v>62</v>
      </c>
      <c r="B1425" s="220" t="s">
        <v>2419</v>
      </c>
      <c r="C1425" s="221" t="s">
        <v>461</v>
      </c>
      <c r="D1425" s="221">
        <v>3169</v>
      </c>
      <c r="E1425" s="221" t="s">
        <v>2424</v>
      </c>
      <c r="F1425" s="230">
        <f>IFERROR(VLOOKUP(D1425,'Vta RdV'!$A$3:$B$2000,2,0),0)</f>
        <v>0</v>
      </c>
      <c r="G1425" s="230">
        <f>VLOOKUP(D1425,Objetivos!$G$5:$H$3000,2,0)</f>
        <v>2065.3246319999998</v>
      </c>
      <c r="H1425" s="233">
        <f t="shared" si="24"/>
        <v>0</v>
      </c>
      <c r="I1425" s="230">
        <f>IF(H1425="",0,RANK($H1425,H1425:H1426,0))</f>
        <v>2</v>
      </c>
    </row>
    <row r="1426" spans="1:9" ht="17.399999999999999" thickBot="1" x14ac:dyDescent="0.4">
      <c r="A1426" s="222">
        <v>62</v>
      </c>
      <c r="B1426" s="222" t="s">
        <v>2419</v>
      </c>
      <c r="C1426" s="223" t="s">
        <v>461</v>
      </c>
      <c r="D1426" s="223">
        <v>30503</v>
      </c>
      <c r="E1426" s="223" t="s">
        <v>2425</v>
      </c>
      <c r="F1426" s="231">
        <f>IFERROR(VLOOKUP(D1426,'Vta RdV'!$A$3:$B$2000,2,0),0)</f>
        <v>795.59</v>
      </c>
      <c r="G1426" s="231">
        <f>VLOOKUP(D1426,Objetivos!$G$5:$H$3000,2,0)</f>
        <v>2034.8923360000001</v>
      </c>
      <c r="H1426" s="234">
        <f t="shared" si="24"/>
        <v>0.39097400187957659</v>
      </c>
      <c r="I1426" s="231">
        <f>IF(H1426="",0,RANK($H1426,H1425:H1426,0))</f>
        <v>1</v>
      </c>
    </row>
    <row r="1427" spans="1:9" ht="16.8" x14ac:dyDescent="0.35">
      <c r="A1427" s="216">
        <v>62</v>
      </c>
      <c r="B1427" s="216" t="s">
        <v>2419</v>
      </c>
      <c r="C1427" s="217" t="s">
        <v>461</v>
      </c>
      <c r="D1427" s="217">
        <v>7331</v>
      </c>
      <c r="E1427" s="217" t="s">
        <v>2426</v>
      </c>
      <c r="F1427" s="66">
        <f>IFERROR(VLOOKUP(D1427,'Vta RdV'!$A$3:$B$2000,2,0),0)</f>
        <v>0</v>
      </c>
      <c r="G1427" s="66">
        <f>VLOOKUP(D1427,Objetivos!$G$5:$H$3000,2,0)</f>
        <v>1985.7547520000001</v>
      </c>
      <c r="H1427" s="67">
        <f t="shared" si="24"/>
        <v>0</v>
      </c>
      <c r="I1427" s="66">
        <f>IF(H1427="",0,RANK($H1427,H1427:H1428,0))</f>
        <v>1</v>
      </c>
    </row>
    <row r="1428" spans="1:9" ht="17.399999999999999" thickBot="1" x14ac:dyDescent="0.4">
      <c r="A1428" s="218">
        <v>62</v>
      </c>
      <c r="B1428" s="218" t="s">
        <v>2419</v>
      </c>
      <c r="C1428" s="219" t="s">
        <v>461</v>
      </c>
      <c r="D1428" s="219">
        <v>1623</v>
      </c>
      <c r="E1428" s="219" t="s">
        <v>2427</v>
      </c>
      <c r="F1428" s="55">
        <f>IFERROR(VLOOKUP(D1428,'Vta RdV'!$A$3:$B$2000,2,0),0)</f>
        <v>0</v>
      </c>
      <c r="G1428" s="55">
        <f>VLOOKUP(D1428,Objetivos!$G$5:$H$3000,2,0)</f>
        <v>1708.1360800000002</v>
      </c>
      <c r="H1428" s="56">
        <f t="shared" si="24"/>
        <v>0</v>
      </c>
      <c r="I1428" s="55">
        <f>IF(H1428="",0,RANK($H1428,H1427:H1428,0))</f>
        <v>1</v>
      </c>
    </row>
    <row r="1429" spans="1:9" ht="16.8" x14ac:dyDescent="0.35">
      <c r="A1429" s="220">
        <v>62</v>
      </c>
      <c r="B1429" s="220" t="s">
        <v>2419</v>
      </c>
      <c r="C1429" s="221" t="s">
        <v>461</v>
      </c>
      <c r="D1429" s="221">
        <v>52243</v>
      </c>
      <c r="E1429" s="221" t="s">
        <v>2428</v>
      </c>
      <c r="F1429" s="230">
        <f>IFERROR(VLOOKUP(D1429,'Vta RdV'!$A$3:$B$2000,2,0),0)</f>
        <v>0</v>
      </c>
      <c r="G1429" s="230">
        <f>VLOOKUP(D1429,Objetivos!$G$5:$H$3000,2,0)</f>
        <v>1673.587632</v>
      </c>
      <c r="H1429" s="233">
        <f t="shared" si="24"/>
        <v>0</v>
      </c>
      <c r="I1429" s="230">
        <f>IF(H1429="",0,RANK($H1429,H1429:H1430,0))</f>
        <v>2</v>
      </c>
    </row>
    <row r="1430" spans="1:9" ht="17.399999999999999" thickBot="1" x14ac:dyDescent="0.4">
      <c r="A1430" s="222">
        <v>62</v>
      </c>
      <c r="B1430" s="222" t="s">
        <v>2419</v>
      </c>
      <c r="C1430" s="223" t="s">
        <v>461</v>
      </c>
      <c r="D1430" s="223">
        <v>785</v>
      </c>
      <c r="E1430" s="223" t="s">
        <v>2429</v>
      </c>
      <c r="F1430" s="231">
        <f>IFERROR(VLOOKUP(D1430,'Vta RdV'!$A$3:$B$2000,2,0),0)</f>
        <v>140</v>
      </c>
      <c r="G1430" s="231">
        <f>VLOOKUP(D1430,Objetivos!$G$5:$H$3000,2,0)</f>
        <v>1632.2662905263157</v>
      </c>
      <c r="H1430" s="234">
        <f t="shared" si="24"/>
        <v>8.5770318735711767E-2</v>
      </c>
      <c r="I1430" s="231">
        <f>IF(H1430="",0,RANK($H1430,H1429:H1430,0))</f>
        <v>1</v>
      </c>
    </row>
    <row r="1431" spans="1:9" ht="16.8" x14ac:dyDescent="0.35">
      <c r="A1431" s="216">
        <v>62</v>
      </c>
      <c r="B1431" s="216" t="s">
        <v>2419</v>
      </c>
      <c r="C1431" s="217" t="s">
        <v>461</v>
      </c>
      <c r="D1431" s="217">
        <v>53276</v>
      </c>
      <c r="E1431" s="217" t="s">
        <v>2430</v>
      </c>
      <c r="F1431" s="66">
        <f>IFERROR(VLOOKUP(D1431,'Vta RdV'!$A$3:$B$2000,2,0),0)</f>
        <v>0</v>
      </c>
      <c r="G1431" s="66">
        <f>VLOOKUP(D1431,Objetivos!$G$5:$H$3000,2,0)</f>
        <v>1526.283848</v>
      </c>
      <c r="H1431" s="67">
        <f t="shared" si="24"/>
        <v>0</v>
      </c>
      <c r="I1431" s="66">
        <f>IF(H1431="",0,RANK($H1431,H1431:H1432,0))</f>
        <v>2</v>
      </c>
    </row>
    <row r="1432" spans="1:9" ht="17.399999999999999" thickBot="1" x14ac:dyDescent="0.4">
      <c r="A1432" s="218">
        <v>62</v>
      </c>
      <c r="B1432" s="218" t="s">
        <v>2419</v>
      </c>
      <c r="C1432" s="219" t="s">
        <v>461</v>
      </c>
      <c r="D1432" s="219">
        <v>7944</v>
      </c>
      <c r="E1432" s="219" t="s">
        <v>2431</v>
      </c>
      <c r="F1432" s="55">
        <f>IFERROR(VLOOKUP(D1432,'Vta RdV'!$A$3:$B$2000,2,0),0)</f>
        <v>67.2</v>
      </c>
      <c r="G1432" s="55">
        <f>VLOOKUP(D1432,Objetivos!$G$5:$H$3000,2,0)</f>
        <v>1407.9343520000002</v>
      </c>
      <c r="H1432" s="56">
        <f t="shared" si="24"/>
        <v>4.7729498115122337E-2</v>
      </c>
      <c r="I1432" s="55">
        <f>IF(H1432="",0,RANK($H1432,H1431:H1432,0))</f>
        <v>1</v>
      </c>
    </row>
    <row r="1433" spans="1:9" ht="16.8" x14ac:dyDescent="0.35">
      <c r="A1433" s="226">
        <v>62</v>
      </c>
      <c r="B1433" s="226" t="s">
        <v>2419</v>
      </c>
      <c r="C1433" s="227" t="s">
        <v>461</v>
      </c>
      <c r="D1433" s="227">
        <v>53050</v>
      </c>
      <c r="E1433" s="227" t="s">
        <v>2432</v>
      </c>
      <c r="F1433" s="232">
        <f>IFERROR(VLOOKUP(D1433,'Vta RdV'!$A$3:$B$2000,2,0),0)</f>
        <v>76.400000000000006</v>
      </c>
      <c r="G1433" s="232">
        <f>VLOOKUP(D1433,Objetivos!$G$5:$H$3000,2,0)</f>
        <v>1217.8696319999999</v>
      </c>
      <c r="H1433" s="235">
        <f t="shared" si="24"/>
        <v>6.2732494507261025E-2</v>
      </c>
      <c r="I1433" s="232">
        <f>IF(H1433="",0,RANK($H1433,H1433:H1435,0))</f>
        <v>1</v>
      </c>
    </row>
    <row r="1434" spans="1:9" ht="16.8" x14ac:dyDescent="0.35">
      <c r="A1434" s="220">
        <v>62</v>
      </c>
      <c r="B1434" s="220" t="s">
        <v>2419</v>
      </c>
      <c r="C1434" s="221" t="s">
        <v>461</v>
      </c>
      <c r="D1434" s="221">
        <v>9409</v>
      </c>
      <c r="E1434" s="221" t="s">
        <v>2433</v>
      </c>
      <c r="F1434" s="230">
        <f>IFERROR(VLOOKUP(D1434,'Vta RdV'!$A$3:$B$2000,2,0),0)</f>
        <v>0</v>
      </c>
      <c r="G1434" s="230">
        <f>VLOOKUP(D1434,Objetivos!$G$5:$H$3000,2,0)</f>
        <v>1208.36592</v>
      </c>
      <c r="H1434" s="233">
        <f t="shared" si="24"/>
        <v>0</v>
      </c>
      <c r="I1434" s="230">
        <f>IF(H1434="",0,RANK($H1434,H1433:H1435,0))</f>
        <v>2</v>
      </c>
    </row>
    <row r="1435" spans="1:9" ht="17.399999999999999" thickBot="1" x14ac:dyDescent="0.4">
      <c r="A1435" s="222">
        <v>62</v>
      </c>
      <c r="B1435" s="222" t="s">
        <v>2419</v>
      </c>
      <c r="C1435" s="223" t="s">
        <v>461</v>
      </c>
      <c r="D1435" s="223">
        <v>53767</v>
      </c>
      <c r="E1435" s="223" t="s">
        <v>2434</v>
      </c>
      <c r="F1435" s="231">
        <f>IFERROR(VLOOKUP(D1435,'Vta RdV'!$A$3:$B$2000,2,0),0)</f>
        <v>0</v>
      </c>
      <c r="G1435" s="231">
        <f>VLOOKUP(D1435,Objetivos!$G$5:$H$3000,2,0)</f>
        <v>728.8156560000001</v>
      </c>
      <c r="H1435" s="234">
        <f t="shared" si="24"/>
        <v>0</v>
      </c>
      <c r="I1435" s="231">
        <f>IF(H1435="",0,RANK($H1435,H1433:H1435,0))</f>
        <v>2</v>
      </c>
    </row>
    <row r="1436" spans="1:9" ht="16.8" x14ac:dyDescent="0.35">
      <c r="A1436" s="216">
        <v>62</v>
      </c>
      <c r="B1436" s="216" t="s">
        <v>2435</v>
      </c>
      <c r="C1436" s="217" t="s">
        <v>462</v>
      </c>
      <c r="D1436" s="217">
        <v>30291</v>
      </c>
      <c r="E1436" s="217" t="s">
        <v>2436</v>
      </c>
      <c r="F1436" s="66">
        <f>IFERROR(VLOOKUP(D1436,'Vta RdV'!$A$3:$B$2000,2,0),0)</f>
        <v>0</v>
      </c>
      <c r="G1436" s="66">
        <f>VLOOKUP(D1436,Objetivos!$G$5:$H$3000,2,0)</f>
        <v>2626.7265200000002</v>
      </c>
      <c r="H1436" s="67">
        <f t="shared" si="24"/>
        <v>0</v>
      </c>
      <c r="I1436" s="66">
        <f>IF(H1436="",0,RANK($H1436,H1436:H1437,0))</f>
        <v>2</v>
      </c>
    </row>
    <row r="1437" spans="1:9" ht="17.399999999999999" thickBot="1" x14ac:dyDescent="0.4">
      <c r="A1437" s="218">
        <v>62</v>
      </c>
      <c r="B1437" s="218" t="s">
        <v>2435</v>
      </c>
      <c r="C1437" s="219" t="s">
        <v>462</v>
      </c>
      <c r="D1437" s="219">
        <v>1456</v>
      </c>
      <c r="E1437" s="219" t="s">
        <v>2437</v>
      </c>
      <c r="F1437" s="55">
        <f>IFERROR(VLOOKUP(D1437,'Vta RdV'!$A$3:$B$2000,2,0),0)</f>
        <v>60.67</v>
      </c>
      <c r="G1437" s="55">
        <f>VLOOKUP(D1437,Objetivos!$G$5:$H$3000,2,0)</f>
        <v>2590.207136</v>
      </c>
      <c r="H1437" s="56">
        <f t="shared" si="24"/>
        <v>2.3422837176524557E-2</v>
      </c>
      <c r="I1437" s="55">
        <f>IF(H1437="",0,RANK($H1437,H1436:H1437,0))</f>
        <v>1</v>
      </c>
    </row>
    <row r="1438" spans="1:9" ht="16.8" x14ac:dyDescent="0.35">
      <c r="A1438" s="220">
        <v>62</v>
      </c>
      <c r="B1438" s="220" t="s">
        <v>2435</v>
      </c>
      <c r="C1438" s="221" t="s">
        <v>462</v>
      </c>
      <c r="D1438" s="221">
        <v>52507</v>
      </c>
      <c r="E1438" s="221" t="s">
        <v>2438</v>
      </c>
      <c r="F1438" s="230">
        <f>IFERROR(VLOOKUP(D1438,'Vta RdV'!$A$3:$B$2000,2,0),0)</f>
        <v>0</v>
      </c>
      <c r="G1438" s="230">
        <f>VLOOKUP(D1438,Objetivos!$G$5:$H$3000,2,0)</f>
        <v>1863.1699520000002</v>
      </c>
      <c r="H1438" s="233">
        <f t="shared" si="24"/>
        <v>0</v>
      </c>
      <c r="I1438" s="230">
        <f>IF(H1438="",0,RANK($H1438,H1438:H1439,0))</f>
        <v>1</v>
      </c>
    </row>
    <row r="1439" spans="1:9" ht="17.399999999999999" thickBot="1" x14ac:dyDescent="0.4">
      <c r="A1439" s="222">
        <v>62</v>
      </c>
      <c r="B1439" s="222" t="s">
        <v>2435</v>
      </c>
      <c r="C1439" s="223" t="s">
        <v>462</v>
      </c>
      <c r="D1439" s="223">
        <v>3942</v>
      </c>
      <c r="E1439" s="223" t="s">
        <v>2439</v>
      </c>
      <c r="F1439" s="231">
        <f>IFERROR(VLOOKUP(D1439,'Vta RdV'!$A$3:$B$2000,2,0),0)</f>
        <v>0</v>
      </c>
      <c r="G1439" s="231">
        <f>VLOOKUP(D1439,Objetivos!$G$5:$H$3000,2,0)</f>
        <v>1828.3240160000003</v>
      </c>
      <c r="H1439" s="234">
        <f t="shared" si="24"/>
        <v>0</v>
      </c>
      <c r="I1439" s="231">
        <f>IF(H1439="",0,RANK($H1439,H1438:H1439,0))</f>
        <v>1</v>
      </c>
    </row>
    <row r="1440" spans="1:9" ht="16.8" x14ac:dyDescent="0.35">
      <c r="A1440" s="216">
        <v>62</v>
      </c>
      <c r="B1440" s="216" t="s">
        <v>2435</v>
      </c>
      <c r="C1440" s="217" t="s">
        <v>462</v>
      </c>
      <c r="D1440" s="217">
        <v>134</v>
      </c>
      <c r="E1440" s="217" t="s">
        <v>2440</v>
      </c>
      <c r="F1440" s="66">
        <f>IFERROR(VLOOKUP(D1440,'Vta RdV'!$A$3:$B$2000,2,0),0)</f>
        <v>0</v>
      </c>
      <c r="G1440" s="66">
        <f>VLOOKUP(D1440,Objetivos!$G$5:$H$3000,2,0)</f>
        <v>1713.9031680000001</v>
      </c>
      <c r="H1440" s="67">
        <f t="shared" si="24"/>
        <v>0</v>
      </c>
      <c r="I1440" s="66">
        <f>IF(H1440="",0,RANK($H1440,H1440:H1441,0))</f>
        <v>1</v>
      </c>
    </row>
    <row r="1441" spans="1:9" ht="17.399999999999999" thickBot="1" x14ac:dyDescent="0.4">
      <c r="A1441" s="218">
        <v>62</v>
      </c>
      <c r="B1441" s="218" t="s">
        <v>2435</v>
      </c>
      <c r="C1441" s="219" t="s">
        <v>462</v>
      </c>
      <c r="D1441" s="219">
        <v>53960</v>
      </c>
      <c r="E1441" s="219" t="s">
        <v>2441</v>
      </c>
      <c r="F1441" s="55">
        <f>IFERROR(VLOOKUP(D1441,'Vta RdV'!$A$3:$B$2000,2,0),0)</f>
        <v>0</v>
      </c>
      <c r="G1441" s="55">
        <f>VLOOKUP(D1441,Objetivos!$G$5:$H$3000,2,0)</f>
        <v>1691.062312</v>
      </c>
      <c r="H1441" s="56">
        <f t="shared" si="24"/>
        <v>0</v>
      </c>
      <c r="I1441" s="55">
        <f>IF(H1441="",0,RANK($H1441,H1440:H1441,0))</f>
        <v>1</v>
      </c>
    </row>
    <row r="1442" spans="1:9" ht="16.8" x14ac:dyDescent="0.35">
      <c r="A1442" s="220">
        <v>62</v>
      </c>
      <c r="B1442" s="220" t="s">
        <v>2435</v>
      </c>
      <c r="C1442" s="221" t="s">
        <v>462</v>
      </c>
      <c r="D1442" s="221">
        <v>30500</v>
      </c>
      <c r="E1442" s="221" t="s">
        <v>2442</v>
      </c>
      <c r="F1442" s="230">
        <f>IFERROR(VLOOKUP(D1442,'Vta RdV'!$A$3:$B$2000,2,0),0)</f>
        <v>0</v>
      </c>
      <c r="G1442" s="230">
        <f>VLOOKUP(D1442,Objetivos!$G$5:$H$3000,2,0)</f>
        <v>1403.5301040000002</v>
      </c>
      <c r="H1442" s="233">
        <f t="shared" si="24"/>
        <v>0</v>
      </c>
      <c r="I1442" s="230">
        <f>IF(H1442="",0,RANK($H1442,H1442:H1443,0))</f>
        <v>1</v>
      </c>
    </row>
    <row r="1443" spans="1:9" ht="17.399999999999999" thickBot="1" x14ac:dyDescent="0.4">
      <c r="A1443" s="222">
        <v>62</v>
      </c>
      <c r="B1443" s="222" t="s">
        <v>2435</v>
      </c>
      <c r="C1443" s="223" t="s">
        <v>462</v>
      </c>
      <c r="D1443" s="223">
        <v>52064</v>
      </c>
      <c r="E1443" s="223" t="s">
        <v>2443</v>
      </c>
      <c r="F1443" s="231">
        <f>IFERROR(VLOOKUP(D1443,'Vta RdV'!$A$3:$B$2000,2,0),0)</f>
        <v>0</v>
      </c>
      <c r="G1443" s="231">
        <f>VLOOKUP(D1443,Objetivos!$G$5:$H$3000,2,0)</f>
        <v>1371.0045221052633</v>
      </c>
      <c r="H1443" s="234">
        <f t="shared" si="24"/>
        <v>0</v>
      </c>
      <c r="I1443" s="231">
        <f>IF(H1443="",0,RANK($H1443,H1442:H1443,0))</f>
        <v>1</v>
      </c>
    </row>
    <row r="1444" spans="1:9" ht="16.8" x14ac:dyDescent="0.35">
      <c r="A1444" s="216">
        <v>62</v>
      </c>
      <c r="B1444" s="216" t="s">
        <v>2435</v>
      </c>
      <c r="C1444" s="217" t="s">
        <v>462</v>
      </c>
      <c r="D1444" s="217">
        <v>53797</v>
      </c>
      <c r="E1444" s="217" t="s">
        <v>2444</v>
      </c>
      <c r="F1444" s="66">
        <f>IFERROR(VLOOKUP(D1444,'Vta RdV'!$A$3:$B$2000,2,0),0)</f>
        <v>0</v>
      </c>
      <c r="G1444" s="66">
        <f>VLOOKUP(D1444,Objetivos!$G$5:$H$3000,2,0)</f>
        <v>1272.1889520000002</v>
      </c>
      <c r="H1444" s="67">
        <f t="shared" si="24"/>
        <v>0</v>
      </c>
      <c r="I1444" s="66">
        <f>IF(H1444="",0,RANK($H1444,H1444:H1445,0))</f>
        <v>1</v>
      </c>
    </row>
    <row r="1445" spans="1:9" ht="17.399999999999999" thickBot="1" x14ac:dyDescent="0.4">
      <c r="A1445" s="218">
        <v>62</v>
      </c>
      <c r="B1445" s="218" t="s">
        <v>2435</v>
      </c>
      <c r="C1445" s="219" t="s">
        <v>462</v>
      </c>
      <c r="D1445" s="219">
        <v>52329</v>
      </c>
      <c r="E1445" s="219" t="s">
        <v>2445</v>
      </c>
      <c r="F1445" s="55">
        <f>IFERROR(VLOOKUP(D1445,'Vta RdV'!$A$3:$B$2000,2,0),0)</f>
        <v>0</v>
      </c>
      <c r="G1445" s="55">
        <f>VLOOKUP(D1445,Objetivos!$G$5:$H$3000,2,0)</f>
        <v>1417.5035600000001</v>
      </c>
      <c r="H1445" s="56">
        <f t="shared" si="24"/>
        <v>0</v>
      </c>
      <c r="I1445" s="55">
        <f>IF(H1445="",0,RANK($H1445,H1444:H1445,0))</f>
        <v>1</v>
      </c>
    </row>
    <row r="1446" spans="1:9" ht="16.8" x14ac:dyDescent="0.35">
      <c r="A1446" s="220">
        <v>62</v>
      </c>
      <c r="B1446" s="220" t="s">
        <v>2446</v>
      </c>
      <c r="C1446" s="221" t="s">
        <v>460</v>
      </c>
      <c r="D1446" s="221">
        <v>6403</v>
      </c>
      <c r="E1446" s="221" t="s">
        <v>2447</v>
      </c>
      <c r="F1446" s="230">
        <f>IFERROR(VLOOKUP(D1446,'Vta RdV'!$A$3:$B$2000,2,0),0)</f>
        <v>36.159999999999997</v>
      </c>
      <c r="G1446" s="230">
        <f>VLOOKUP(D1446,Objetivos!$G$5:$H$3000,2,0)</f>
        <v>5980.4161999999997</v>
      </c>
      <c r="H1446" s="233">
        <f t="shared" si="24"/>
        <v>6.0464019209900471E-3</v>
      </c>
      <c r="I1446" s="230">
        <f>IF(H1446="",0,RANK($H1446,H1446:H1447,0))</f>
        <v>2</v>
      </c>
    </row>
    <row r="1447" spans="1:9" ht="17.399999999999999" thickBot="1" x14ac:dyDescent="0.4">
      <c r="A1447" s="222">
        <v>62</v>
      </c>
      <c r="B1447" s="222" t="s">
        <v>2446</v>
      </c>
      <c r="C1447" s="223" t="s">
        <v>460</v>
      </c>
      <c r="D1447" s="223">
        <v>11443</v>
      </c>
      <c r="E1447" s="223" t="s">
        <v>2448</v>
      </c>
      <c r="F1447" s="231">
        <f>IFERROR(VLOOKUP(D1447,'Vta RdV'!$A$3:$B$2000,2,0),0)</f>
        <v>77.099999999999994</v>
      </c>
      <c r="G1447" s="231">
        <f>VLOOKUP(D1447,Objetivos!$G$5:$H$3000,2,0)</f>
        <v>5774.1531621052636</v>
      </c>
      <c r="H1447" s="234">
        <f t="shared" si="24"/>
        <v>1.3352607358251861E-2</v>
      </c>
      <c r="I1447" s="231">
        <f>IF(H1447="",0,RANK($H1447,H1446:H1447,0))</f>
        <v>1</v>
      </c>
    </row>
    <row r="1448" spans="1:9" ht="16.8" x14ac:dyDescent="0.35">
      <c r="A1448" s="216">
        <v>62</v>
      </c>
      <c r="B1448" s="216" t="s">
        <v>2446</v>
      </c>
      <c r="C1448" s="217" t="s">
        <v>460</v>
      </c>
      <c r="D1448" s="217">
        <v>52011</v>
      </c>
      <c r="E1448" s="217" t="s">
        <v>2449</v>
      </c>
      <c r="F1448" s="66">
        <f>IFERROR(VLOOKUP(D1448,'Vta RdV'!$A$3:$B$2000,2,0),0)</f>
        <v>182.22</v>
      </c>
      <c r="G1448" s="66">
        <f>VLOOKUP(D1448,Objetivos!$G$5:$H$3000,2,0)</f>
        <v>4960.7925680000008</v>
      </c>
      <c r="H1448" s="67">
        <f t="shared" si="24"/>
        <v>3.6732033743040383E-2</v>
      </c>
      <c r="I1448" s="66">
        <f>IF(H1448="",0,RANK($H1448,H1448:H1449,0))</f>
        <v>1</v>
      </c>
    </row>
    <row r="1449" spans="1:9" ht="17.399999999999999" thickBot="1" x14ac:dyDescent="0.4">
      <c r="A1449" s="218">
        <v>62</v>
      </c>
      <c r="B1449" s="218" t="s">
        <v>2446</v>
      </c>
      <c r="C1449" s="219" t="s">
        <v>460</v>
      </c>
      <c r="D1449" s="219">
        <v>7361</v>
      </c>
      <c r="E1449" s="219" t="s">
        <v>2450</v>
      </c>
      <c r="F1449" s="55">
        <f>IFERROR(VLOOKUP(D1449,'Vta RdV'!$A$3:$B$2000,2,0),0)</f>
        <v>12.7</v>
      </c>
      <c r="G1449" s="55">
        <f>VLOOKUP(D1449,Objetivos!$G$5:$H$3000,2,0)</f>
        <v>4953.4515120000005</v>
      </c>
      <c r="H1449" s="56">
        <f t="shared" si="24"/>
        <v>2.563868843620165E-3</v>
      </c>
      <c r="I1449" s="55">
        <f>IF(H1449="",0,RANK($H1449,H1448:H1449,0))</f>
        <v>2</v>
      </c>
    </row>
    <row r="1450" spans="1:9" ht="16.8" x14ac:dyDescent="0.35">
      <c r="A1450" s="220">
        <v>62</v>
      </c>
      <c r="B1450" s="220" t="s">
        <v>2446</v>
      </c>
      <c r="C1450" s="221" t="s">
        <v>460</v>
      </c>
      <c r="D1450" s="221">
        <v>6404</v>
      </c>
      <c r="E1450" s="221" t="s">
        <v>2451</v>
      </c>
      <c r="F1450" s="230">
        <f>IFERROR(VLOOKUP(D1450,'Vta RdV'!$A$3:$B$2000,2,0),0)</f>
        <v>655.35</v>
      </c>
      <c r="G1450" s="230">
        <f>VLOOKUP(D1450,Objetivos!$G$5:$H$3000,2,0)</f>
        <v>5424.3435733333336</v>
      </c>
      <c r="H1450" s="233">
        <f t="shared" si="24"/>
        <v>0.12081646214700933</v>
      </c>
      <c r="I1450" s="230">
        <f>IF(H1450="",0,RANK($H1450,H1450:H1451,0))</f>
        <v>1</v>
      </c>
    </row>
    <row r="1451" spans="1:9" ht="17.399999999999999" thickBot="1" x14ac:dyDescent="0.4">
      <c r="A1451" s="222">
        <v>62</v>
      </c>
      <c r="B1451" s="222" t="s">
        <v>2446</v>
      </c>
      <c r="C1451" s="223" t="s">
        <v>460</v>
      </c>
      <c r="D1451" s="223">
        <v>7770</v>
      </c>
      <c r="E1451" s="223" t="s">
        <v>2452</v>
      </c>
      <c r="F1451" s="231">
        <f>IFERROR(VLOOKUP(D1451,'Vta RdV'!$A$3:$B$2000,2,0),0)</f>
        <v>70.040000000000006</v>
      </c>
      <c r="G1451" s="231">
        <f>VLOOKUP(D1451,Objetivos!$G$5:$H$3000,2,0)</f>
        <v>4271.9510560000008</v>
      </c>
      <c r="H1451" s="234">
        <f t="shared" si="24"/>
        <v>1.6395318926144549E-2</v>
      </c>
      <c r="I1451" s="231">
        <f>IF(H1451="",0,RANK($H1451,H1450:H1451,0))</f>
        <v>2</v>
      </c>
    </row>
    <row r="1452" spans="1:9" ht="16.8" x14ac:dyDescent="0.35">
      <c r="A1452" s="216">
        <v>62</v>
      </c>
      <c r="B1452" s="216" t="s">
        <v>2446</v>
      </c>
      <c r="C1452" s="217" t="s">
        <v>460</v>
      </c>
      <c r="D1452" s="217">
        <v>7536</v>
      </c>
      <c r="E1452" s="217" t="s">
        <v>2453</v>
      </c>
      <c r="F1452" s="66">
        <f>IFERROR(VLOOKUP(D1452,'Vta RdV'!$A$3:$B$2000,2,0),0)</f>
        <v>2908.7</v>
      </c>
      <c r="G1452" s="66">
        <f>VLOOKUP(D1452,Objetivos!$G$5:$H$3000,2,0)</f>
        <v>4088.8796160000002</v>
      </c>
      <c r="H1452" s="67">
        <f t="shared" si="24"/>
        <v>0.71136846108604035</v>
      </c>
      <c r="I1452" s="66">
        <f>IF(H1452="",0,RANK($H1452,H1452:H1453,0))</f>
        <v>1</v>
      </c>
    </row>
    <row r="1453" spans="1:9" ht="17.399999999999999" thickBot="1" x14ac:dyDescent="0.4">
      <c r="A1453" s="218">
        <v>62</v>
      </c>
      <c r="B1453" s="218" t="s">
        <v>2446</v>
      </c>
      <c r="C1453" s="219" t="s">
        <v>460</v>
      </c>
      <c r="D1453" s="219">
        <v>19063</v>
      </c>
      <c r="E1453" s="219" t="s">
        <v>2454</v>
      </c>
      <c r="F1453" s="55">
        <f>IFERROR(VLOOKUP(D1453,'Vta RdV'!$A$3:$B$2000,2,0),0)</f>
        <v>0</v>
      </c>
      <c r="G1453" s="55">
        <f>VLOOKUP(D1453,Objetivos!$G$5:$H$3000,2,0)</f>
        <v>3761.7250160000003</v>
      </c>
      <c r="H1453" s="56">
        <f t="shared" si="24"/>
        <v>0</v>
      </c>
      <c r="I1453" s="55">
        <f>IF(H1453="",0,RANK($H1453,H1452:H1453,0))</f>
        <v>2</v>
      </c>
    </row>
    <row r="1454" spans="1:9" ht="16.8" x14ac:dyDescent="0.35">
      <c r="A1454" s="226">
        <v>62</v>
      </c>
      <c r="B1454" s="226" t="s">
        <v>2446</v>
      </c>
      <c r="C1454" s="227" t="s">
        <v>460</v>
      </c>
      <c r="D1454" s="227">
        <v>4874</v>
      </c>
      <c r="E1454" s="227" t="s">
        <v>2455</v>
      </c>
      <c r="F1454" s="232">
        <f>IFERROR(VLOOKUP(D1454,'Vta RdV'!$A$3:$B$2000,2,0),0)</f>
        <v>0</v>
      </c>
      <c r="G1454" s="232">
        <f>VLOOKUP(D1454,Objetivos!$G$5:$H$3000,2,0)</f>
        <v>3192.2276959999999</v>
      </c>
      <c r="H1454" s="235">
        <f t="shared" si="24"/>
        <v>0</v>
      </c>
      <c r="I1454" s="232">
        <f>IF(H1454="",0,RANK($H1454,H1454:H1456,0))</f>
        <v>2</v>
      </c>
    </row>
    <row r="1455" spans="1:9" ht="16.8" x14ac:dyDescent="0.35">
      <c r="A1455" s="220">
        <v>62</v>
      </c>
      <c r="B1455" s="220" t="s">
        <v>2446</v>
      </c>
      <c r="C1455" s="221" t="s">
        <v>460</v>
      </c>
      <c r="D1455" s="221">
        <v>53011</v>
      </c>
      <c r="E1455" s="221" t="s">
        <v>2456</v>
      </c>
      <c r="F1455" s="230">
        <f>IFERROR(VLOOKUP(D1455,'Vta RdV'!$A$3:$B$2000,2,0),0)</f>
        <v>0</v>
      </c>
      <c r="G1455" s="230">
        <f>VLOOKUP(D1455,Objetivos!$G$5:$H$3000,2,0)</f>
        <v>3177.1791600000006</v>
      </c>
      <c r="H1455" s="233">
        <f t="shared" si="24"/>
        <v>0</v>
      </c>
      <c r="I1455" s="230">
        <f>IF(H1455="",0,RANK($H1455,H1454:H1456,0))</f>
        <v>2</v>
      </c>
    </row>
    <row r="1456" spans="1:9" ht="17.399999999999999" thickBot="1" x14ac:dyDescent="0.4">
      <c r="A1456" s="222">
        <v>62</v>
      </c>
      <c r="B1456" s="222" t="s">
        <v>2446</v>
      </c>
      <c r="C1456" s="223" t="s">
        <v>460</v>
      </c>
      <c r="D1456" s="223">
        <v>40543</v>
      </c>
      <c r="E1456" s="223" t="s">
        <v>2457</v>
      </c>
      <c r="F1456" s="231">
        <f>IFERROR(VLOOKUP(D1456,'Vta RdV'!$A$3:$B$2000,2,0),0)</f>
        <v>13.13</v>
      </c>
      <c r="G1456" s="231">
        <f>VLOOKUP(D1456,Objetivos!$G$5:$H$3000,2,0)</f>
        <v>2531.678496</v>
      </c>
      <c r="H1456" s="234">
        <f t="shared" si="24"/>
        <v>5.1862825476240888E-3</v>
      </c>
      <c r="I1456" s="231">
        <f>IF(H1456="",0,RANK($H1456,H1454:H1456,0))</f>
        <v>1</v>
      </c>
    </row>
    <row r="1457" spans="1:9" ht="16.8" x14ac:dyDescent="0.35">
      <c r="A1457" s="216">
        <v>62</v>
      </c>
      <c r="B1457" s="216" t="s">
        <v>2458</v>
      </c>
      <c r="C1457" s="217" t="s">
        <v>463</v>
      </c>
      <c r="D1457" s="217">
        <v>6120</v>
      </c>
      <c r="E1457" s="217" t="s">
        <v>2459</v>
      </c>
      <c r="F1457" s="66">
        <f>IFERROR(VLOOKUP(D1457,'Vta RdV'!$A$3:$B$2000,2,0),0)</f>
        <v>0</v>
      </c>
      <c r="G1457" s="66">
        <f>VLOOKUP(D1457,Objetivos!$G$5:$H$3000,2,0)</f>
        <v>2706.6105120000002</v>
      </c>
      <c r="H1457" s="67">
        <f t="shared" si="24"/>
        <v>0</v>
      </c>
      <c r="I1457" s="66">
        <f>IF(H1457="",0,RANK($H1457,H1457:H1458,0))</f>
        <v>2</v>
      </c>
    </row>
    <row r="1458" spans="1:9" ht="17.399999999999999" thickBot="1" x14ac:dyDescent="0.4">
      <c r="A1458" s="218">
        <v>62</v>
      </c>
      <c r="B1458" s="218" t="s">
        <v>2458</v>
      </c>
      <c r="C1458" s="219" t="s">
        <v>463</v>
      </c>
      <c r="D1458" s="219">
        <v>586</v>
      </c>
      <c r="E1458" s="219" t="s">
        <v>2460</v>
      </c>
      <c r="F1458" s="55">
        <f>IFERROR(VLOOKUP(D1458,'Vta RdV'!$A$3:$B$2000,2,0),0)</f>
        <v>192.13</v>
      </c>
      <c r="G1458" s="55">
        <f>VLOOKUP(D1458,Objetivos!$G$5:$H$3000,2,0)</f>
        <v>2651.187128</v>
      </c>
      <c r="H1458" s="56">
        <f t="shared" si="24"/>
        <v>7.2469422460171212E-2</v>
      </c>
      <c r="I1458" s="55">
        <f>IF(H1458="",0,RANK($H1458,H1457:H1458,0))</f>
        <v>1</v>
      </c>
    </row>
    <row r="1459" spans="1:9" ht="16.8" x14ac:dyDescent="0.35">
      <c r="A1459" s="220">
        <v>62</v>
      </c>
      <c r="B1459" s="220" t="s">
        <v>2458</v>
      </c>
      <c r="C1459" s="221" t="s">
        <v>463</v>
      </c>
      <c r="D1459" s="221">
        <v>2580</v>
      </c>
      <c r="E1459" s="221" t="s">
        <v>2461</v>
      </c>
      <c r="F1459" s="230">
        <f>IFERROR(VLOOKUP(D1459,'Vta RdV'!$A$3:$B$2000,2,0),0)</f>
        <v>0</v>
      </c>
      <c r="G1459" s="230">
        <f>VLOOKUP(D1459,Objetivos!$G$5:$H$3000,2,0)</f>
        <v>2104.0611760000002</v>
      </c>
      <c r="H1459" s="233">
        <f t="shared" si="24"/>
        <v>0</v>
      </c>
      <c r="I1459" s="230">
        <f>IF(H1459="",0,RANK($H1459,H1459:H1460,0))</f>
        <v>2</v>
      </c>
    </row>
    <row r="1460" spans="1:9" ht="17.399999999999999" thickBot="1" x14ac:dyDescent="0.4">
      <c r="A1460" s="222">
        <v>62</v>
      </c>
      <c r="B1460" s="222" t="s">
        <v>2458</v>
      </c>
      <c r="C1460" s="223" t="s">
        <v>463</v>
      </c>
      <c r="D1460" s="223">
        <v>52653</v>
      </c>
      <c r="E1460" s="223" t="s">
        <v>2462</v>
      </c>
      <c r="F1460" s="231">
        <f>IFERROR(VLOOKUP(D1460,'Vta RdV'!$A$3:$B$2000,2,0),0)</f>
        <v>223.72</v>
      </c>
      <c r="G1460" s="231">
        <f>VLOOKUP(D1460,Objetivos!$G$5:$H$3000,2,0)</f>
        <v>1840.7549040000004</v>
      </c>
      <c r="H1460" s="234">
        <f t="shared" si="24"/>
        <v>0.12153709302300462</v>
      </c>
      <c r="I1460" s="231">
        <f>IF(H1460="",0,RANK($H1460,H1459:H1460,0))</f>
        <v>1</v>
      </c>
    </row>
    <row r="1461" spans="1:9" ht="16.8" x14ac:dyDescent="0.35">
      <c r="A1461" s="216">
        <v>62</v>
      </c>
      <c r="B1461" s="216" t="s">
        <v>2458</v>
      </c>
      <c r="C1461" s="217" t="s">
        <v>463</v>
      </c>
      <c r="D1461" s="217">
        <v>52010</v>
      </c>
      <c r="E1461" s="217" t="s">
        <v>2463</v>
      </c>
      <c r="F1461" s="66">
        <f>IFERROR(VLOOKUP(D1461,'Vta RdV'!$A$3:$B$2000,2,0),0)</f>
        <v>0</v>
      </c>
      <c r="G1461" s="66">
        <f>VLOOKUP(D1461,Objetivos!$G$5:$H$3000,2,0)</f>
        <v>1706.7603280000001</v>
      </c>
      <c r="H1461" s="67">
        <f t="shared" si="24"/>
        <v>0</v>
      </c>
      <c r="I1461" s="66">
        <f>IF(H1461="",0,RANK($H1461,H1461:H1462,0))</f>
        <v>2</v>
      </c>
    </row>
    <row r="1462" spans="1:9" ht="17.399999999999999" thickBot="1" x14ac:dyDescent="0.4">
      <c r="A1462" s="218">
        <v>62</v>
      </c>
      <c r="B1462" s="218" t="s">
        <v>2458</v>
      </c>
      <c r="C1462" s="219" t="s">
        <v>463</v>
      </c>
      <c r="D1462" s="219">
        <v>6302</v>
      </c>
      <c r="E1462" s="219" t="s">
        <v>2464</v>
      </c>
      <c r="F1462" s="55">
        <f>IFERROR(VLOOKUP(D1462,'Vta RdV'!$A$3:$B$2000,2,0),0)</f>
        <v>23.54</v>
      </c>
      <c r="G1462" s="55">
        <f>VLOOKUP(D1462,Objetivos!$G$5:$H$3000,2,0)</f>
        <v>1401.4323840000002</v>
      </c>
      <c r="H1462" s="56">
        <f t="shared" si="24"/>
        <v>1.6797100073291868E-2</v>
      </c>
      <c r="I1462" s="55">
        <f>IF(H1462="",0,RANK($H1462,H1461:H1462,0))</f>
        <v>1</v>
      </c>
    </row>
    <row r="1463" spans="1:9" ht="16.8" x14ac:dyDescent="0.35">
      <c r="A1463" s="220">
        <v>62</v>
      </c>
      <c r="B1463" s="220" t="s">
        <v>2458</v>
      </c>
      <c r="C1463" s="221" t="s">
        <v>463</v>
      </c>
      <c r="D1463" s="221">
        <v>53059</v>
      </c>
      <c r="E1463" s="221" t="s">
        <v>2465</v>
      </c>
      <c r="F1463" s="230">
        <f>IFERROR(VLOOKUP(D1463,'Vta RdV'!$A$3:$B$2000,2,0),0)</f>
        <v>337.33</v>
      </c>
      <c r="G1463" s="230">
        <f>VLOOKUP(D1463,Objetivos!$G$5:$H$3000,2,0)</f>
        <v>1340.0010560000001</v>
      </c>
      <c r="H1463" s="233">
        <f t="shared" si="24"/>
        <v>0.25173860758509731</v>
      </c>
      <c r="I1463" s="230">
        <f>IF(H1463="",0,RANK($H1463,H1463:H1464,0))</f>
        <v>1</v>
      </c>
    </row>
    <row r="1464" spans="1:9" ht="17.399999999999999" thickBot="1" x14ac:dyDescent="0.4">
      <c r="A1464" s="222">
        <v>62</v>
      </c>
      <c r="B1464" s="222" t="s">
        <v>2458</v>
      </c>
      <c r="C1464" s="223" t="s">
        <v>463</v>
      </c>
      <c r="D1464" s="223">
        <v>53867</v>
      </c>
      <c r="E1464" s="223" t="s">
        <v>2466</v>
      </c>
      <c r="F1464" s="231">
        <f>IFERROR(VLOOKUP(D1464,'Vta RdV'!$A$3:$B$2000,2,0),0)</f>
        <v>116.73</v>
      </c>
      <c r="G1464" s="231">
        <f>VLOOKUP(D1464,Objetivos!$G$5:$H$3000,2,0)</f>
        <v>1030.622312</v>
      </c>
      <c r="H1464" s="234">
        <f t="shared" si="24"/>
        <v>0.11326166592830372</v>
      </c>
      <c r="I1464" s="231">
        <f>IF(H1464="",0,RANK($H1464,H1463:H1464,0))</f>
        <v>2</v>
      </c>
    </row>
    <row r="1465" spans="1:9" ht="16.8" x14ac:dyDescent="0.35">
      <c r="A1465" s="216">
        <v>62</v>
      </c>
      <c r="B1465" s="216" t="s">
        <v>2458</v>
      </c>
      <c r="C1465" s="217" t="s">
        <v>463</v>
      </c>
      <c r="D1465" s="217">
        <v>53868</v>
      </c>
      <c r="E1465" s="217" t="s">
        <v>2467</v>
      </c>
      <c r="F1465" s="66">
        <f>IFERROR(VLOOKUP(D1465,'Vta RdV'!$A$3:$B$2000,2,0),0)</f>
        <v>0</v>
      </c>
      <c r="G1465" s="66">
        <f>VLOOKUP(D1465,Objetivos!$G$5:$H$3000,2,0)</f>
        <v>1011.5049280000002</v>
      </c>
      <c r="H1465" s="67">
        <f t="shared" si="24"/>
        <v>0</v>
      </c>
      <c r="I1465" s="66">
        <f>IF(H1465="",0,RANK($H1465,H1465:H1466,0))</f>
        <v>1</v>
      </c>
    </row>
    <row r="1466" spans="1:9" ht="17.399999999999999" thickBot="1" x14ac:dyDescent="0.4">
      <c r="A1466" s="218">
        <v>62</v>
      </c>
      <c r="B1466" s="218" t="s">
        <v>2458</v>
      </c>
      <c r="C1466" s="219" t="s">
        <v>463</v>
      </c>
      <c r="D1466" s="219">
        <v>54035</v>
      </c>
      <c r="E1466" s="219" t="s">
        <v>2468</v>
      </c>
      <c r="F1466" s="55">
        <f>IFERROR(VLOOKUP(D1466,'Vta RdV'!$A$3:$B$2000,2,0),0)</f>
        <v>0</v>
      </c>
      <c r="G1466" s="55">
        <f>VLOOKUP(D1466,Objetivos!$G$5:$H$3000,2,0)</f>
        <v>604.64581600000008</v>
      </c>
      <c r="H1466" s="56">
        <f t="shared" si="24"/>
        <v>0</v>
      </c>
      <c r="I1466" s="55">
        <f>IF(H1466="",0,RANK($H1466,H1465:H1466,0))</f>
        <v>1</v>
      </c>
    </row>
    <row r="1467" spans="1:9" ht="16.8" x14ac:dyDescent="0.35">
      <c r="A1467" s="220">
        <v>62</v>
      </c>
      <c r="B1467" s="220" t="s">
        <v>2469</v>
      </c>
      <c r="C1467" s="221" t="s">
        <v>464</v>
      </c>
      <c r="D1467" s="221">
        <v>621</v>
      </c>
      <c r="E1467" s="221" t="s">
        <v>2470</v>
      </c>
      <c r="F1467" s="230">
        <f>IFERROR(VLOOKUP(D1467,'Vta RdV'!$A$3:$B$2000,2,0),0)</f>
        <v>26.68</v>
      </c>
      <c r="G1467" s="230">
        <f>VLOOKUP(D1467,Objetivos!$G$5:$H$3000,2,0)</f>
        <v>3030.6743040000001</v>
      </c>
      <c r="H1467" s="233">
        <f t="shared" si="24"/>
        <v>8.8033214142432641E-3</v>
      </c>
      <c r="I1467" s="230">
        <f>IF(H1467="",0,RANK($H1467,H1467:H1468,0))</f>
        <v>2</v>
      </c>
    </row>
    <row r="1468" spans="1:9" ht="17.399999999999999" thickBot="1" x14ac:dyDescent="0.4">
      <c r="A1468" s="222">
        <v>62</v>
      </c>
      <c r="B1468" s="222" t="s">
        <v>2469</v>
      </c>
      <c r="C1468" s="223" t="s">
        <v>464</v>
      </c>
      <c r="D1468" s="223">
        <v>6134</v>
      </c>
      <c r="E1468" s="223" t="s">
        <v>2471</v>
      </c>
      <c r="F1468" s="231">
        <f>IFERROR(VLOOKUP(D1468,'Vta RdV'!$A$3:$B$2000,2,0),0)</f>
        <v>279</v>
      </c>
      <c r="G1468" s="231">
        <f>VLOOKUP(D1468,Objetivos!$G$5:$H$3000,2,0)</f>
        <v>2794.5345840000005</v>
      </c>
      <c r="H1468" s="234">
        <f t="shared" si="24"/>
        <v>9.9837733838544593E-2</v>
      </c>
      <c r="I1468" s="231">
        <f>IF(H1468="",0,RANK($H1468,H1467:H1468,0))</f>
        <v>1</v>
      </c>
    </row>
    <row r="1469" spans="1:9" ht="16.8" x14ac:dyDescent="0.35">
      <c r="A1469" s="216">
        <v>62</v>
      </c>
      <c r="B1469" s="216" t="s">
        <v>2469</v>
      </c>
      <c r="C1469" s="217" t="s">
        <v>464</v>
      </c>
      <c r="D1469" s="217">
        <v>6246</v>
      </c>
      <c r="E1469" s="217" t="s">
        <v>2472</v>
      </c>
      <c r="F1469" s="66">
        <f>IFERROR(VLOOKUP(D1469,'Vta RdV'!$A$3:$B$2000,2,0),0)</f>
        <v>63.48</v>
      </c>
      <c r="G1469" s="66">
        <f>VLOOKUP(D1469,Objetivos!$G$5:$H$3000,2,0)</f>
        <v>2314.6467520000001</v>
      </c>
      <c r="H1469" s="67">
        <f t="shared" si="24"/>
        <v>2.7425351166500588E-2</v>
      </c>
      <c r="I1469" s="66">
        <f>IF(H1469="",0,RANK($H1469,H1469:H1470,0))</f>
        <v>2</v>
      </c>
    </row>
    <row r="1470" spans="1:9" ht="17.399999999999999" thickBot="1" x14ac:dyDescent="0.4">
      <c r="A1470" s="218">
        <v>62</v>
      </c>
      <c r="B1470" s="218" t="s">
        <v>2469</v>
      </c>
      <c r="C1470" s="219" t="s">
        <v>464</v>
      </c>
      <c r="D1470" s="219">
        <v>6224</v>
      </c>
      <c r="E1470" s="219" t="s">
        <v>2473</v>
      </c>
      <c r="F1470" s="55">
        <f>IFERROR(VLOOKUP(D1470,'Vta RdV'!$A$3:$B$2000,2,0),0)</f>
        <v>121.44</v>
      </c>
      <c r="G1470" s="55">
        <f>VLOOKUP(D1470,Objetivos!$G$5:$H$3000,2,0)</f>
        <v>2159.7295680000002</v>
      </c>
      <c r="H1470" s="56">
        <f t="shared" si="24"/>
        <v>5.6229262125840368E-2</v>
      </c>
      <c r="I1470" s="55">
        <f>IF(H1470="",0,RANK($H1470,H1469:H1470,0))</f>
        <v>1</v>
      </c>
    </row>
    <row r="1471" spans="1:9" ht="16.8" x14ac:dyDescent="0.35">
      <c r="A1471" s="220">
        <v>62</v>
      </c>
      <c r="B1471" s="220" t="s">
        <v>2469</v>
      </c>
      <c r="C1471" s="221" t="s">
        <v>464</v>
      </c>
      <c r="D1471" s="221">
        <v>19215</v>
      </c>
      <c r="E1471" s="221" t="s">
        <v>2474</v>
      </c>
      <c r="F1471" s="230">
        <f>IFERROR(VLOOKUP(D1471,'Vta RdV'!$A$3:$B$2000,2,0),0)</f>
        <v>0</v>
      </c>
      <c r="G1471" s="230">
        <f>VLOOKUP(D1471,Objetivos!$G$5:$H$3000,2,0)</f>
        <v>2235.3778947368423</v>
      </c>
      <c r="H1471" s="233">
        <f t="shared" si="24"/>
        <v>0</v>
      </c>
      <c r="I1471" s="230">
        <f>IF(H1471="",0,RANK($H1471,H1471:H1472,0))</f>
        <v>1</v>
      </c>
    </row>
    <row r="1472" spans="1:9" ht="17.399999999999999" thickBot="1" x14ac:dyDescent="0.4">
      <c r="A1472" s="222">
        <v>62</v>
      </c>
      <c r="B1472" s="222" t="s">
        <v>2469</v>
      </c>
      <c r="C1472" s="223" t="s">
        <v>464</v>
      </c>
      <c r="D1472" s="223">
        <v>6379</v>
      </c>
      <c r="E1472" s="223" t="s">
        <v>2475</v>
      </c>
      <c r="F1472" s="231">
        <f>IFERROR(VLOOKUP(D1472,'Vta RdV'!$A$3:$B$2000,2,0),0)</f>
        <v>0</v>
      </c>
      <c r="G1472" s="231">
        <f>VLOOKUP(D1472,Objetivos!$G$5:$H$3000,2,0)</f>
        <v>1884.5532880000001</v>
      </c>
      <c r="H1472" s="234">
        <f t="shared" si="24"/>
        <v>0</v>
      </c>
      <c r="I1472" s="231">
        <f>IF(H1472="",0,RANK($H1472,H1471:H1472,0))</f>
        <v>1</v>
      </c>
    </row>
    <row r="1473" spans="1:9" ht="16.8" x14ac:dyDescent="0.35">
      <c r="A1473" s="216">
        <v>62</v>
      </c>
      <c r="B1473" s="216" t="s">
        <v>2469</v>
      </c>
      <c r="C1473" s="217" t="s">
        <v>464</v>
      </c>
      <c r="D1473" s="217">
        <v>52959</v>
      </c>
      <c r="E1473" s="217" t="s">
        <v>2476</v>
      </c>
      <c r="F1473" s="66">
        <f>IFERROR(VLOOKUP(D1473,'Vta RdV'!$A$3:$B$2000,2,0),0)</f>
        <v>0</v>
      </c>
      <c r="G1473" s="66">
        <f>VLOOKUP(D1473,Objetivos!$G$5:$H$3000,2,0)</f>
        <v>1704.65716</v>
      </c>
      <c r="H1473" s="67">
        <f t="shared" si="24"/>
        <v>0</v>
      </c>
      <c r="I1473" s="66">
        <f>IF(H1473="",0,RANK($H1473,H1473:H1474,0))</f>
        <v>1</v>
      </c>
    </row>
    <row r="1474" spans="1:9" ht="17.399999999999999" thickBot="1" x14ac:dyDescent="0.4">
      <c r="A1474" s="218">
        <v>62</v>
      </c>
      <c r="B1474" s="218" t="s">
        <v>2469</v>
      </c>
      <c r="C1474" s="219" t="s">
        <v>464</v>
      </c>
      <c r="D1474" s="219">
        <v>52733</v>
      </c>
      <c r="E1474" s="219" t="s">
        <v>2477</v>
      </c>
      <c r="F1474" s="55">
        <f>IFERROR(VLOOKUP(D1474,'Vta RdV'!$A$3:$B$2000,2,0),0)</f>
        <v>0</v>
      </c>
      <c r="G1474" s="55">
        <f>VLOOKUP(D1474,Objetivos!$G$5:$H$3000,2,0)</f>
        <v>1658.7096160000001</v>
      </c>
      <c r="H1474" s="56">
        <f t="shared" si="24"/>
        <v>0</v>
      </c>
      <c r="I1474" s="55">
        <f>IF(H1474="",0,RANK($H1474,H1473:H1474,0))</f>
        <v>1</v>
      </c>
    </row>
    <row r="1475" spans="1:9" ht="16.8" x14ac:dyDescent="0.35">
      <c r="A1475" s="220">
        <v>62</v>
      </c>
      <c r="B1475" s="220" t="s">
        <v>2469</v>
      </c>
      <c r="C1475" s="221" t="s">
        <v>464</v>
      </c>
      <c r="D1475" s="221">
        <v>10277</v>
      </c>
      <c r="E1475" s="221" t="s">
        <v>2478</v>
      </c>
      <c r="F1475" s="230">
        <f>IFERROR(VLOOKUP(D1475,'Vta RdV'!$A$3:$B$2000,2,0),0)</f>
        <v>0</v>
      </c>
      <c r="G1475" s="230">
        <f>VLOOKUP(D1475,Objetivos!$G$5:$H$3000,2,0)</f>
        <v>1572.3226960000002</v>
      </c>
      <c r="H1475" s="233">
        <f t="shared" si="24"/>
        <v>0</v>
      </c>
      <c r="I1475" s="230">
        <f>IF(H1475="",0,RANK($H1475,H1475:H1476,0))</f>
        <v>1</v>
      </c>
    </row>
    <row r="1476" spans="1:9" ht="17.399999999999999" thickBot="1" x14ac:dyDescent="0.4">
      <c r="A1476" s="222">
        <v>62</v>
      </c>
      <c r="B1476" s="222" t="s">
        <v>2469</v>
      </c>
      <c r="C1476" s="223" t="s">
        <v>464</v>
      </c>
      <c r="D1476" s="223">
        <v>52007</v>
      </c>
      <c r="E1476" s="223" t="s">
        <v>2479</v>
      </c>
      <c r="F1476" s="231">
        <f>IFERROR(VLOOKUP(D1476,'Vta RdV'!$A$3:$B$2000,2,0),0)</f>
        <v>0</v>
      </c>
      <c r="G1476" s="231">
        <f>VLOOKUP(D1476,Objetivos!$G$5:$H$3000,2,0)</f>
        <v>1332.2902160000003</v>
      </c>
      <c r="H1476" s="234">
        <f t="shared" si="24"/>
        <v>0</v>
      </c>
      <c r="I1476" s="231">
        <f>IF(H1476="",0,RANK($H1476,H1475:H1476,0))</f>
        <v>1</v>
      </c>
    </row>
    <row r="1477" spans="1:9" ht="16.8" x14ac:dyDescent="0.35">
      <c r="A1477" s="224">
        <v>62</v>
      </c>
      <c r="B1477" s="224" t="s">
        <v>2469</v>
      </c>
      <c r="C1477" s="225" t="s">
        <v>464</v>
      </c>
      <c r="D1477" s="225">
        <v>53676</v>
      </c>
      <c r="E1477" s="225" t="s">
        <v>2480</v>
      </c>
      <c r="F1477" s="53">
        <f>IFERROR(VLOOKUP(D1477,'Vta RdV'!$A$3:$B$2000,2,0),0)</f>
        <v>0</v>
      </c>
      <c r="G1477" s="53">
        <f>VLOOKUP(D1477,Objetivos!$G$5:$H$3000,2,0)</f>
        <v>1111.3055915789473</v>
      </c>
      <c r="H1477" s="61">
        <f t="shared" si="24"/>
        <v>0</v>
      </c>
      <c r="I1477" s="53">
        <f>IF(H1477="",0,RANK($H1477,H1477:H1479,0))</f>
        <v>1</v>
      </c>
    </row>
    <row r="1478" spans="1:9" ht="16.8" x14ac:dyDescent="0.35">
      <c r="A1478" s="216">
        <v>62</v>
      </c>
      <c r="B1478" s="216" t="s">
        <v>2469</v>
      </c>
      <c r="C1478" s="217" t="s">
        <v>464</v>
      </c>
      <c r="D1478" s="217">
        <v>53961</v>
      </c>
      <c r="E1478" s="217" t="s">
        <v>2481</v>
      </c>
      <c r="F1478" s="66">
        <f>IFERROR(VLOOKUP(D1478,'Vta RdV'!$A$3:$B$2000,2,0),0)</f>
        <v>0</v>
      </c>
      <c r="G1478" s="66">
        <f>VLOOKUP(D1478,Objetivos!$G$5:$H$3000,2,0)</f>
        <v>972.39205600000014</v>
      </c>
      <c r="H1478" s="67">
        <f t="shared" ref="H1478:H1541" si="25">+F1478/G1478</f>
        <v>0</v>
      </c>
      <c r="I1478" s="66">
        <f>IF(H1478="",0,RANK($H1478,H1477:H1479,0))</f>
        <v>1</v>
      </c>
    </row>
    <row r="1479" spans="1:9" ht="17.399999999999999" thickBot="1" x14ac:dyDescent="0.4">
      <c r="A1479" s="218">
        <v>62</v>
      </c>
      <c r="B1479" s="218" t="s">
        <v>2469</v>
      </c>
      <c r="C1479" s="219" t="s">
        <v>464</v>
      </c>
      <c r="D1479" s="219">
        <v>53131</v>
      </c>
      <c r="E1479" s="219" t="s">
        <v>2482</v>
      </c>
      <c r="F1479" s="55">
        <f>IFERROR(VLOOKUP(D1479,'Vta RdV'!$A$3:$B$2000,2,0),0)</f>
        <v>0</v>
      </c>
      <c r="G1479" s="55">
        <f>VLOOKUP(D1479,Objetivos!$G$5:$H$3000,2,0)</f>
        <v>640.70139199999994</v>
      </c>
      <c r="H1479" s="56">
        <f t="shared" si="25"/>
        <v>0</v>
      </c>
      <c r="I1479" s="55">
        <f>IF(H1479="",0,RANK($H1479,H1477:H1479,0))</f>
        <v>1</v>
      </c>
    </row>
    <row r="1480" spans="1:9" ht="16.8" x14ac:dyDescent="0.35">
      <c r="A1480" s="220">
        <v>63</v>
      </c>
      <c r="B1480" s="220" t="s">
        <v>2483</v>
      </c>
      <c r="C1480" s="221" t="s">
        <v>465</v>
      </c>
      <c r="D1480" s="221">
        <v>80</v>
      </c>
      <c r="E1480" s="221" t="s">
        <v>2484</v>
      </c>
      <c r="F1480" s="230">
        <f>IFERROR(VLOOKUP(D1480,'Vta RdV'!$A$3:$B$2000,2,0),0)</f>
        <v>1602.3600000000001</v>
      </c>
      <c r="G1480" s="230">
        <f>VLOOKUP(D1480,Objetivos!$G$5:$H$3000,2,0)</f>
        <v>7810.9800640000003</v>
      </c>
      <c r="H1480" s="233">
        <f t="shared" si="25"/>
        <v>0.20514199074519621</v>
      </c>
      <c r="I1480" s="230">
        <f>IF(H1480="",0,RANK($H1480,H1480:H1481,0))</f>
        <v>1</v>
      </c>
    </row>
    <row r="1481" spans="1:9" ht="17.399999999999999" thickBot="1" x14ac:dyDescent="0.4">
      <c r="A1481" s="222">
        <v>63</v>
      </c>
      <c r="B1481" s="222" t="s">
        <v>2483</v>
      </c>
      <c r="C1481" s="223" t="s">
        <v>465</v>
      </c>
      <c r="D1481" s="223">
        <v>1059</v>
      </c>
      <c r="E1481" s="223" t="s">
        <v>2485</v>
      </c>
      <c r="F1481" s="231">
        <f>IFERROR(VLOOKUP(D1481,'Vta RdV'!$A$3:$B$2000,2,0),0)</f>
        <v>0</v>
      </c>
      <c r="G1481" s="231">
        <f>VLOOKUP(D1481,Objetivos!$G$5:$H$3000,2,0)</f>
        <v>4054.171488</v>
      </c>
      <c r="H1481" s="234">
        <f t="shared" si="25"/>
        <v>0</v>
      </c>
      <c r="I1481" s="231">
        <f>IF(H1481="",0,RANK($H1481,H1480:H1481,0))</f>
        <v>2</v>
      </c>
    </row>
    <row r="1482" spans="1:9" ht="16.8" x14ac:dyDescent="0.35">
      <c r="A1482" s="216">
        <v>63</v>
      </c>
      <c r="B1482" s="216" t="s">
        <v>2483</v>
      </c>
      <c r="C1482" s="217" t="s">
        <v>465</v>
      </c>
      <c r="D1482" s="217">
        <v>5620</v>
      </c>
      <c r="E1482" s="217" t="s">
        <v>2486</v>
      </c>
      <c r="F1482" s="66">
        <f>IFERROR(VLOOKUP(D1482,'Vta RdV'!$A$3:$B$2000,2,0),0)</f>
        <v>44</v>
      </c>
      <c r="G1482" s="66">
        <f>VLOOKUP(D1482,Objetivos!$G$5:$H$3000,2,0)</f>
        <v>3346.26296</v>
      </c>
      <c r="H1482" s="67">
        <f t="shared" si="25"/>
        <v>1.3148996515205128E-2</v>
      </c>
      <c r="I1482" s="66">
        <f>IF(H1482="",0,RANK($H1482,H1482:H1483,0))</f>
        <v>1</v>
      </c>
    </row>
    <row r="1483" spans="1:9" ht="17.399999999999999" thickBot="1" x14ac:dyDescent="0.4">
      <c r="A1483" s="218">
        <v>63</v>
      </c>
      <c r="B1483" s="218" t="s">
        <v>2483</v>
      </c>
      <c r="C1483" s="219" t="s">
        <v>465</v>
      </c>
      <c r="D1483" s="219">
        <v>1535</v>
      </c>
      <c r="E1483" s="219" t="s">
        <v>2487</v>
      </c>
      <c r="F1483" s="55">
        <f>IFERROR(VLOOKUP(D1483,'Vta RdV'!$A$3:$B$2000,2,0),0)</f>
        <v>0</v>
      </c>
      <c r="G1483" s="55">
        <f>VLOOKUP(D1483,Objetivos!$G$5:$H$3000,2,0)</f>
        <v>3146.8271600000003</v>
      </c>
      <c r="H1483" s="56">
        <f t="shared" si="25"/>
        <v>0</v>
      </c>
      <c r="I1483" s="55">
        <f>IF(H1483="",0,RANK($H1483,H1482:H1483,0))</f>
        <v>2</v>
      </c>
    </row>
    <row r="1484" spans="1:9" ht="16.8" x14ac:dyDescent="0.35">
      <c r="A1484" s="226">
        <v>63</v>
      </c>
      <c r="B1484" s="226" t="s">
        <v>2483</v>
      </c>
      <c r="C1484" s="227" t="s">
        <v>465</v>
      </c>
      <c r="D1484" s="227">
        <v>41</v>
      </c>
      <c r="E1484" s="227" t="s">
        <v>2488</v>
      </c>
      <c r="F1484" s="232">
        <f>IFERROR(VLOOKUP(D1484,'Vta RdV'!$A$3:$B$2000,2,0),0)</f>
        <v>74</v>
      </c>
      <c r="G1484" s="232">
        <f>VLOOKUP(D1484,Objetivos!$G$5:$H$3000,2,0)</f>
        <v>2851.0608880000004</v>
      </c>
      <c r="H1484" s="235">
        <f t="shared" si="25"/>
        <v>2.5955250661766991E-2</v>
      </c>
      <c r="I1484" s="232">
        <f>IF(H1484="",0,RANK($H1484,H1484:H1486,0))</f>
        <v>2</v>
      </c>
    </row>
    <row r="1485" spans="1:9" ht="16.8" x14ac:dyDescent="0.35">
      <c r="A1485" s="220">
        <v>63</v>
      </c>
      <c r="B1485" s="220" t="s">
        <v>2483</v>
      </c>
      <c r="C1485" s="221" t="s">
        <v>465</v>
      </c>
      <c r="D1485" s="221">
        <v>43</v>
      </c>
      <c r="E1485" s="221" t="s">
        <v>2489</v>
      </c>
      <c r="F1485" s="230">
        <f>IFERROR(VLOOKUP(D1485,'Vta RdV'!$A$3:$B$2000,2,0),0)</f>
        <v>90.9</v>
      </c>
      <c r="G1485" s="230">
        <f>VLOOKUP(D1485,Objetivos!$G$5:$H$3000,2,0)</f>
        <v>2482.5773520000002</v>
      </c>
      <c r="H1485" s="233">
        <f t="shared" si="25"/>
        <v>3.6615173310418567E-2</v>
      </c>
      <c r="I1485" s="230">
        <f>IF(H1485="",0,RANK($H1485,H1484:H1486,0))</f>
        <v>1</v>
      </c>
    </row>
    <row r="1486" spans="1:9" ht="17.399999999999999" thickBot="1" x14ac:dyDescent="0.4">
      <c r="A1486" s="222">
        <v>63</v>
      </c>
      <c r="B1486" s="222" t="s">
        <v>2483</v>
      </c>
      <c r="C1486" s="223" t="s">
        <v>465</v>
      </c>
      <c r="D1486" s="223">
        <v>53724</v>
      </c>
      <c r="E1486" s="223" t="s">
        <v>2490</v>
      </c>
      <c r="F1486" s="231">
        <f>IFERROR(VLOOKUP(D1486,'Vta RdV'!$A$3:$B$2000,2,0),0)</f>
        <v>0</v>
      </c>
      <c r="G1486" s="231">
        <f>VLOOKUP(D1486,Objetivos!$G$5:$H$3000,2,0)</f>
        <v>1987.733888</v>
      </c>
      <c r="H1486" s="234">
        <f t="shared" si="25"/>
        <v>0</v>
      </c>
      <c r="I1486" s="231">
        <f>IF(H1486="",0,RANK($H1486,H1484:H1486,0))</f>
        <v>3</v>
      </c>
    </row>
    <row r="1487" spans="1:9" ht="16.8" x14ac:dyDescent="0.35">
      <c r="A1487" s="216">
        <v>63</v>
      </c>
      <c r="B1487" s="216" t="s">
        <v>2491</v>
      </c>
      <c r="C1487" s="217" t="s">
        <v>466</v>
      </c>
      <c r="D1487" s="217">
        <v>860</v>
      </c>
      <c r="E1487" s="217" t="s">
        <v>2492</v>
      </c>
      <c r="F1487" s="66">
        <f>IFERROR(VLOOKUP(D1487,'Vta RdV'!$A$3:$B$2000,2,0),0)</f>
        <v>0</v>
      </c>
      <c r="G1487" s="66">
        <f>VLOOKUP(D1487,Objetivos!$G$5:$H$3000,2,0)</f>
        <v>2067.4712240000003</v>
      </c>
      <c r="H1487" s="67">
        <f t="shared" si="25"/>
        <v>0</v>
      </c>
      <c r="I1487" s="66">
        <f>IF(H1487="",0,RANK($H1487,H1487:H1488,0))</f>
        <v>1</v>
      </c>
    </row>
    <row r="1488" spans="1:9" ht="17.399999999999999" thickBot="1" x14ac:dyDescent="0.4">
      <c r="A1488" s="218">
        <v>63</v>
      </c>
      <c r="B1488" s="218" t="s">
        <v>2491</v>
      </c>
      <c r="C1488" s="219" t="s">
        <v>466</v>
      </c>
      <c r="D1488" s="219">
        <v>6006</v>
      </c>
      <c r="E1488" s="219" t="s">
        <v>2493</v>
      </c>
      <c r="F1488" s="55">
        <f>IFERROR(VLOOKUP(D1488,'Vta RdV'!$A$3:$B$2000,2,0),0)</f>
        <v>0</v>
      </c>
      <c r="G1488" s="55">
        <f>VLOOKUP(D1488,Objetivos!$G$5:$H$3000,2,0)</f>
        <v>1811.0790736842105</v>
      </c>
      <c r="H1488" s="56">
        <f t="shared" si="25"/>
        <v>0</v>
      </c>
      <c r="I1488" s="55">
        <f>IF(H1488="",0,RANK($H1488,H1487:H1488,0))</f>
        <v>1</v>
      </c>
    </row>
    <row r="1489" spans="1:9" ht="16.8" x14ac:dyDescent="0.35">
      <c r="A1489" s="220">
        <v>63</v>
      </c>
      <c r="B1489" s="220" t="s">
        <v>2491</v>
      </c>
      <c r="C1489" s="221" t="s">
        <v>466</v>
      </c>
      <c r="D1489" s="221">
        <v>5118</v>
      </c>
      <c r="E1489" s="221" t="s">
        <v>2494</v>
      </c>
      <c r="F1489" s="230">
        <f>IFERROR(VLOOKUP(D1489,'Vta RdV'!$A$3:$B$2000,2,0),0)</f>
        <v>0</v>
      </c>
      <c r="G1489" s="230">
        <f>VLOOKUP(D1489,Objetivos!$G$5:$H$3000,2,0)</f>
        <v>1697.6965359999999</v>
      </c>
      <c r="H1489" s="233">
        <f t="shared" si="25"/>
        <v>0</v>
      </c>
      <c r="I1489" s="230">
        <f>IF(H1489="",0,RANK($H1489,H1489:H1490,0))</f>
        <v>1</v>
      </c>
    </row>
    <row r="1490" spans="1:9" ht="17.399999999999999" thickBot="1" x14ac:dyDescent="0.4">
      <c r="A1490" s="222">
        <v>63</v>
      </c>
      <c r="B1490" s="222" t="s">
        <v>2491</v>
      </c>
      <c r="C1490" s="223" t="s">
        <v>466</v>
      </c>
      <c r="D1490" s="223">
        <v>52781</v>
      </c>
      <c r="E1490" s="223" t="s">
        <v>2495</v>
      </c>
      <c r="F1490" s="231">
        <f>IFERROR(VLOOKUP(D1490,'Vta RdV'!$A$3:$B$2000,2,0),0)</f>
        <v>0</v>
      </c>
      <c r="G1490" s="231">
        <f>VLOOKUP(D1490,Objetivos!$G$5:$H$3000,2,0)</f>
        <v>1715.7369347368422</v>
      </c>
      <c r="H1490" s="234">
        <f t="shared" si="25"/>
        <v>0</v>
      </c>
      <c r="I1490" s="231">
        <f>IF(H1490="",0,RANK($H1490,H1489:H1490,0))</f>
        <v>1</v>
      </c>
    </row>
    <row r="1491" spans="1:9" ht="16.8" x14ac:dyDescent="0.35">
      <c r="A1491" s="216">
        <v>63</v>
      </c>
      <c r="B1491" s="216" t="s">
        <v>2491</v>
      </c>
      <c r="C1491" s="217" t="s">
        <v>466</v>
      </c>
      <c r="D1491" s="217">
        <v>55196</v>
      </c>
      <c r="E1491" s="217" t="s">
        <v>2496</v>
      </c>
      <c r="F1491" s="66">
        <f>IFERROR(VLOOKUP(D1491,'Vta RdV'!$A$3:$B$2000,2,0),0)</f>
        <v>0</v>
      </c>
      <c r="G1491" s="66">
        <f>VLOOKUP(D1491,Objetivos!$G$5:$H$3000,2,0)</f>
        <v>1539.624024</v>
      </c>
      <c r="H1491" s="67">
        <f t="shared" si="25"/>
        <v>0</v>
      </c>
      <c r="I1491" s="66">
        <f>IF(H1491="",0,RANK($H1491,H1491:H1492,0))</f>
        <v>1</v>
      </c>
    </row>
    <row r="1492" spans="1:9" ht="17.399999999999999" thickBot="1" x14ac:dyDescent="0.4">
      <c r="A1492" s="218">
        <v>63</v>
      </c>
      <c r="B1492" s="218" t="s">
        <v>2491</v>
      </c>
      <c r="C1492" s="219" t="s">
        <v>466</v>
      </c>
      <c r="D1492" s="219">
        <v>53572</v>
      </c>
      <c r="E1492" s="219" t="s">
        <v>2497</v>
      </c>
      <c r="F1492" s="55">
        <f>IFERROR(VLOOKUP(D1492,'Vta RdV'!$A$3:$B$2000,2,0),0)</f>
        <v>0</v>
      </c>
      <c r="G1492" s="55">
        <f>VLOOKUP(D1492,Objetivos!$G$5:$H$3000,2,0)</f>
        <v>1290.4279494736843</v>
      </c>
      <c r="H1492" s="56">
        <f t="shared" si="25"/>
        <v>0</v>
      </c>
      <c r="I1492" s="55">
        <f>IF(H1492="",0,RANK($H1492,H1491:H1492,0))</f>
        <v>1</v>
      </c>
    </row>
    <row r="1493" spans="1:9" ht="16.8" x14ac:dyDescent="0.35">
      <c r="A1493" s="220">
        <v>63</v>
      </c>
      <c r="B1493" s="220" t="s">
        <v>2491</v>
      </c>
      <c r="C1493" s="221" t="s">
        <v>466</v>
      </c>
      <c r="D1493" s="221">
        <v>53727</v>
      </c>
      <c r="E1493" s="221" t="s">
        <v>2498</v>
      </c>
      <c r="F1493" s="230">
        <f>IFERROR(VLOOKUP(D1493,'Vta RdV'!$A$3:$B$2000,2,0),0)</f>
        <v>0</v>
      </c>
      <c r="G1493" s="230">
        <f>VLOOKUP(D1493,Objetivos!$G$5:$H$3000,2,0)</f>
        <v>1220.893192</v>
      </c>
      <c r="H1493" s="233">
        <f t="shared" si="25"/>
        <v>0</v>
      </c>
      <c r="I1493" s="230">
        <f>IF(H1493="",0,RANK($H1493,H1493:H1494,0))</f>
        <v>1</v>
      </c>
    </row>
    <row r="1494" spans="1:9" ht="17.399999999999999" thickBot="1" x14ac:dyDescent="0.4">
      <c r="A1494" s="222">
        <v>63</v>
      </c>
      <c r="B1494" s="222" t="s">
        <v>2491</v>
      </c>
      <c r="C1494" s="223" t="s">
        <v>466</v>
      </c>
      <c r="D1494" s="223">
        <v>53240</v>
      </c>
      <c r="E1494" s="223" t="s">
        <v>2499</v>
      </c>
      <c r="F1494" s="231">
        <f>IFERROR(VLOOKUP(D1494,'Vta RdV'!$A$3:$B$2000,2,0),0)</f>
        <v>0</v>
      </c>
      <c r="G1494" s="231">
        <f>VLOOKUP(D1494,Objetivos!$G$5:$H$3000,2,0)</f>
        <v>1047.6364879999999</v>
      </c>
      <c r="H1494" s="234">
        <f t="shared" si="25"/>
        <v>0</v>
      </c>
      <c r="I1494" s="231">
        <f>IF(H1494="",0,RANK($H1494,H1493:H1494,0))</f>
        <v>1</v>
      </c>
    </row>
    <row r="1495" spans="1:9" ht="16.8" x14ac:dyDescent="0.35">
      <c r="A1495" s="224">
        <v>63</v>
      </c>
      <c r="B1495" s="224" t="s">
        <v>2491</v>
      </c>
      <c r="C1495" s="225" t="s">
        <v>466</v>
      </c>
      <c r="D1495" s="225">
        <v>53745</v>
      </c>
      <c r="E1495" s="225" t="s">
        <v>2500</v>
      </c>
      <c r="F1495" s="53">
        <f>IFERROR(VLOOKUP(D1495,'Vta RdV'!$A$3:$B$2000,2,0),0)</f>
        <v>0</v>
      </c>
      <c r="G1495" s="53">
        <f>VLOOKUP(D1495,Objetivos!$G$5:$H$3000,2,0)</f>
        <v>882.45789600000012</v>
      </c>
      <c r="H1495" s="61">
        <f t="shared" si="25"/>
        <v>0</v>
      </c>
      <c r="I1495" s="53">
        <f>IF(H1495="",0,RANK($H1495,H1495:H1497,0))</f>
        <v>1</v>
      </c>
    </row>
    <row r="1496" spans="1:9" ht="16.8" x14ac:dyDescent="0.35">
      <c r="A1496" s="216">
        <v>63</v>
      </c>
      <c r="B1496" s="216" t="s">
        <v>2491</v>
      </c>
      <c r="C1496" s="217" t="s">
        <v>466</v>
      </c>
      <c r="D1496" s="217">
        <v>53950</v>
      </c>
      <c r="E1496" s="217" t="s">
        <v>2501</v>
      </c>
      <c r="F1496" s="66">
        <f>IFERROR(VLOOKUP(D1496,'Vta RdV'!$A$3:$B$2000,2,0),0)</f>
        <v>0</v>
      </c>
      <c r="G1496" s="66">
        <f>VLOOKUP(D1496,Objetivos!$G$5:$H$3000,2,0)</f>
        <v>637.19014400000003</v>
      </c>
      <c r="H1496" s="67">
        <f t="shared" si="25"/>
        <v>0</v>
      </c>
      <c r="I1496" s="66">
        <f>IF(H1496="",0,RANK($H1496,H1495:H1497,0))</f>
        <v>1</v>
      </c>
    </row>
    <row r="1497" spans="1:9" ht="17.399999999999999" thickBot="1" x14ac:dyDescent="0.4">
      <c r="A1497" s="218">
        <v>63</v>
      </c>
      <c r="B1497" s="218" t="s">
        <v>2491</v>
      </c>
      <c r="C1497" s="219" t="s">
        <v>466</v>
      </c>
      <c r="D1497" s="219">
        <v>53623</v>
      </c>
      <c r="E1497" s="219" t="s">
        <v>2502</v>
      </c>
      <c r="F1497" s="55">
        <f>IFERROR(VLOOKUP(D1497,'Vta RdV'!$A$3:$B$2000,2,0),0)</f>
        <v>0</v>
      </c>
      <c r="G1497" s="55">
        <f>VLOOKUP(D1497,Objetivos!$G$5:$H$3000,2,0)</f>
        <v>594.36769600000002</v>
      </c>
      <c r="H1497" s="56">
        <f t="shared" si="25"/>
        <v>0</v>
      </c>
      <c r="I1497" s="55">
        <f>IF(H1497="",0,RANK($H1497,H1495:H1497,0))</f>
        <v>1</v>
      </c>
    </row>
    <row r="1498" spans="1:9" ht="16.8" x14ac:dyDescent="0.35">
      <c r="A1498" s="220">
        <v>63</v>
      </c>
      <c r="B1498" s="220" t="s">
        <v>2503</v>
      </c>
      <c r="C1498" s="221" t="s">
        <v>747</v>
      </c>
      <c r="D1498" s="221">
        <v>19249</v>
      </c>
      <c r="E1498" s="221" t="s">
        <v>2504</v>
      </c>
      <c r="F1498" s="230">
        <f>IFERROR(VLOOKUP(D1498,'Vta RdV'!$A$3:$B$2000,2,0),0)</f>
        <v>1680</v>
      </c>
      <c r="G1498" s="230">
        <f>VLOOKUP(D1498,Objetivos!$G$5:$H$3000,2,0)</f>
        <v>5610.2753440000006</v>
      </c>
      <c r="H1498" s="233">
        <f t="shared" si="25"/>
        <v>0.29945054333147891</v>
      </c>
      <c r="I1498" s="230">
        <f>IF(H1498="",0,RANK($H1498,H1498:H1499,0))</f>
        <v>1</v>
      </c>
    </row>
    <row r="1499" spans="1:9" ht="17.399999999999999" thickBot="1" x14ac:dyDescent="0.4">
      <c r="A1499" s="222">
        <v>63</v>
      </c>
      <c r="B1499" s="222" t="s">
        <v>2503</v>
      </c>
      <c r="C1499" s="223" t="s">
        <v>747</v>
      </c>
      <c r="D1499" s="223">
        <v>53085</v>
      </c>
      <c r="E1499" s="223" t="s">
        <v>2505</v>
      </c>
      <c r="F1499" s="231">
        <f>IFERROR(VLOOKUP(D1499,'Vta RdV'!$A$3:$B$2000,2,0),0)</f>
        <v>801.06</v>
      </c>
      <c r="G1499" s="231">
        <f>VLOOKUP(D1499,Objetivos!$G$5:$H$3000,2,0)</f>
        <v>5501.0982484210535</v>
      </c>
      <c r="H1499" s="234">
        <f t="shared" si="25"/>
        <v>0.14561819546304655</v>
      </c>
      <c r="I1499" s="231">
        <f>IF(H1499="",0,RANK($H1499,H1498:H1499,0))</f>
        <v>2</v>
      </c>
    </row>
    <row r="1500" spans="1:9" ht="16.8" x14ac:dyDescent="0.35">
      <c r="A1500" s="216">
        <v>63</v>
      </c>
      <c r="B1500" s="216" t="s">
        <v>2503</v>
      </c>
      <c r="C1500" s="217" t="s">
        <v>747</v>
      </c>
      <c r="D1500" s="217">
        <v>52595</v>
      </c>
      <c r="E1500" s="217" t="s">
        <v>2506</v>
      </c>
      <c r="F1500" s="66">
        <f>IFERROR(VLOOKUP(D1500,'Vta RdV'!$A$3:$B$2000,2,0),0)</f>
        <v>0</v>
      </c>
      <c r="G1500" s="66">
        <f>VLOOKUP(D1500,Objetivos!$G$5:$H$3000,2,0)</f>
        <v>4864.7702399999998</v>
      </c>
      <c r="H1500" s="67">
        <f t="shared" si="25"/>
        <v>0</v>
      </c>
      <c r="I1500" s="66">
        <f>IF(H1500="",0,RANK($H1500,H1500:H1501,0))</f>
        <v>2</v>
      </c>
    </row>
    <row r="1501" spans="1:9" ht="17.399999999999999" thickBot="1" x14ac:dyDescent="0.4">
      <c r="A1501" s="218">
        <v>63</v>
      </c>
      <c r="B1501" s="218" t="s">
        <v>2503</v>
      </c>
      <c r="C1501" s="219" t="s">
        <v>747</v>
      </c>
      <c r="D1501" s="219">
        <v>4564</v>
      </c>
      <c r="E1501" s="219" t="s">
        <v>2507</v>
      </c>
      <c r="F1501" s="55">
        <f>IFERROR(VLOOKUP(D1501,'Vta RdV'!$A$3:$B$2000,2,0),0)</f>
        <v>1078.69</v>
      </c>
      <c r="G1501" s="55">
        <f>VLOOKUP(D1501,Objetivos!$G$5:$H$3000,2,0)</f>
        <v>4007.5946720000002</v>
      </c>
      <c r="H1501" s="56">
        <f t="shared" si="25"/>
        <v>0.2691614517647008</v>
      </c>
      <c r="I1501" s="55">
        <f>IF(H1501="",0,RANK($H1501,H1500:H1501,0))</f>
        <v>1</v>
      </c>
    </row>
    <row r="1502" spans="1:9" ht="16.8" x14ac:dyDescent="0.35">
      <c r="A1502" s="220">
        <v>63</v>
      </c>
      <c r="B1502" s="220" t="s">
        <v>2503</v>
      </c>
      <c r="C1502" s="221" t="s">
        <v>747</v>
      </c>
      <c r="D1502" s="221">
        <v>547</v>
      </c>
      <c r="E1502" s="221" t="s">
        <v>2508</v>
      </c>
      <c r="F1502" s="230">
        <f>IFERROR(VLOOKUP(D1502,'Vta RdV'!$A$3:$B$2000,2,0),0)</f>
        <v>8.8000000000000007</v>
      </c>
      <c r="G1502" s="230">
        <f>VLOOKUP(D1502,Objetivos!$G$5:$H$3000,2,0)</f>
        <v>3944.8164378947367</v>
      </c>
      <c r="H1502" s="233">
        <f t="shared" si="25"/>
        <v>2.230775535070618E-3</v>
      </c>
      <c r="I1502" s="230">
        <f>IF(H1502="",0,RANK($H1502,H1502:H1503,0))</f>
        <v>2</v>
      </c>
    </row>
    <row r="1503" spans="1:9" ht="17.399999999999999" thickBot="1" x14ac:dyDescent="0.4">
      <c r="A1503" s="222">
        <v>63</v>
      </c>
      <c r="B1503" s="222" t="s">
        <v>2503</v>
      </c>
      <c r="C1503" s="223" t="s">
        <v>747</v>
      </c>
      <c r="D1503" s="223">
        <v>53365</v>
      </c>
      <c r="E1503" s="223" t="s">
        <v>2509</v>
      </c>
      <c r="F1503" s="231">
        <f>IFERROR(VLOOKUP(D1503,'Vta RdV'!$A$3:$B$2000,2,0),0)</f>
        <v>707.43</v>
      </c>
      <c r="G1503" s="231">
        <f>VLOOKUP(D1503,Objetivos!$G$5:$H$3000,2,0)</f>
        <v>3473.7040000000002</v>
      </c>
      <c r="H1503" s="234">
        <f t="shared" si="25"/>
        <v>0.20365293070451596</v>
      </c>
      <c r="I1503" s="231">
        <f>IF(H1503="",0,RANK($H1503,H1502:H1503,0))</f>
        <v>1</v>
      </c>
    </row>
    <row r="1504" spans="1:9" ht="16.8" x14ac:dyDescent="0.35">
      <c r="A1504" s="224">
        <v>63</v>
      </c>
      <c r="B1504" s="224" t="s">
        <v>2503</v>
      </c>
      <c r="C1504" s="225" t="s">
        <v>747</v>
      </c>
      <c r="D1504" s="225">
        <v>53634</v>
      </c>
      <c r="E1504" s="225" t="s">
        <v>2510</v>
      </c>
      <c r="F1504" s="53">
        <f>IFERROR(VLOOKUP(D1504,'Vta RdV'!$A$3:$B$2000,2,0),0)</f>
        <v>0</v>
      </c>
      <c r="G1504" s="53">
        <f>VLOOKUP(D1504,Objetivos!$G$5:$H$3000,2,0)</f>
        <v>3235.2715536842106</v>
      </c>
      <c r="H1504" s="61">
        <f t="shared" si="25"/>
        <v>0</v>
      </c>
      <c r="I1504" s="53">
        <f>IF(H1504="",0,RANK($H1504,H1504:H1506,0))</f>
        <v>3</v>
      </c>
    </row>
    <row r="1505" spans="1:9" ht="16.8" x14ac:dyDescent="0.35">
      <c r="A1505" s="216">
        <v>63</v>
      </c>
      <c r="B1505" s="216" t="s">
        <v>2503</v>
      </c>
      <c r="C1505" s="217" t="s">
        <v>747</v>
      </c>
      <c r="D1505" s="217">
        <v>53754</v>
      </c>
      <c r="E1505" s="217" t="s">
        <v>2511</v>
      </c>
      <c r="F1505" s="66">
        <f>IFERROR(VLOOKUP(D1505,'Vta RdV'!$A$3:$B$2000,2,0),0)</f>
        <v>31.64</v>
      </c>
      <c r="G1505" s="66">
        <f>VLOOKUP(D1505,Objetivos!$G$5:$H$3000,2,0)</f>
        <v>2079.0032252631581</v>
      </c>
      <c r="H1505" s="67">
        <f t="shared" si="25"/>
        <v>1.521883160907316E-2</v>
      </c>
      <c r="I1505" s="66">
        <f>IF(H1505="",0,RANK($H1505,H1504:H1506,0))</f>
        <v>2</v>
      </c>
    </row>
    <row r="1506" spans="1:9" ht="17.399999999999999" thickBot="1" x14ac:dyDescent="0.4">
      <c r="A1506" s="218">
        <v>63</v>
      </c>
      <c r="B1506" s="218" t="s">
        <v>2503</v>
      </c>
      <c r="C1506" s="219" t="s">
        <v>747</v>
      </c>
      <c r="D1506" s="219">
        <v>53774</v>
      </c>
      <c r="E1506" s="219" t="s">
        <v>2512</v>
      </c>
      <c r="F1506" s="55">
        <f>IFERROR(VLOOKUP(D1506,'Vta RdV'!$A$3:$B$2000,2,0),0)</f>
        <v>53.91</v>
      </c>
      <c r="G1506" s="55">
        <f>VLOOKUP(D1506,Objetivos!$G$5:$H$3000,2,0)</f>
        <v>1892.4081010526315</v>
      </c>
      <c r="H1506" s="56">
        <f t="shared" si="25"/>
        <v>2.8487512799175368E-2</v>
      </c>
      <c r="I1506" s="55">
        <f>IF(H1506="",0,RANK($H1506,H1504:H1506,0))</f>
        <v>1</v>
      </c>
    </row>
    <row r="1507" spans="1:9" ht="16.8" x14ac:dyDescent="0.35">
      <c r="A1507" s="220">
        <v>63</v>
      </c>
      <c r="B1507" s="220" t="s">
        <v>2513</v>
      </c>
      <c r="C1507" s="221" t="s">
        <v>467</v>
      </c>
      <c r="D1507" s="221">
        <v>20166</v>
      </c>
      <c r="E1507" s="221" t="s">
        <v>2514</v>
      </c>
      <c r="F1507" s="230">
        <f>IFERROR(VLOOKUP(D1507,'Vta RdV'!$A$3:$B$2000,2,0),0)</f>
        <v>590.95000000000005</v>
      </c>
      <c r="G1507" s="230">
        <f>VLOOKUP(D1507,Objetivos!$G$5:$H$3000,2,0)</f>
        <v>3881.6376589473689</v>
      </c>
      <c r="H1507" s="233">
        <f t="shared" si="25"/>
        <v>0.15224244298996603</v>
      </c>
      <c r="I1507" s="230">
        <f>IF(H1507="",0,RANK($H1507,H1507:H1508,0))</f>
        <v>1</v>
      </c>
    </row>
    <row r="1508" spans="1:9" ht="17.399999999999999" thickBot="1" x14ac:dyDescent="0.4">
      <c r="A1508" s="222">
        <v>63</v>
      </c>
      <c r="B1508" s="222" t="s">
        <v>2513</v>
      </c>
      <c r="C1508" s="223" t="s">
        <v>467</v>
      </c>
      <c r="D1508" s="223">
        <v>20289</v>
      </c>
      <c r="E1508" s="223" t="s">
        <v>2515</v>
      </c>
      <c r="F1508" s="231">
        <f>IFERROR(VLOOKUP(D1508,'Vta RdV'!$A$3:$B$2000,2,0),0)</f>
        <v>279.13000000000005</v>
      </c>
      <c r="G1508" s="231">
        <f>VLOOKUP(D1508,Objetivos!$G$5:$H$3000,2,0)</f>
        <v>3783.3644547368422</v>
      </c>
      <c r="H1508" s="234">
        <f t="shared" si="25"/>
        <v>7.377824773146667E-2</v>
      </c>
      <c r="I1508" s="231">
        <f>IF(H1508="",0,RANK($H1508,H1507:H1508,0))</f>
        <v>2</v>
      </c>
    </row>
    <row r="1509" spans="1:9" ht="16.8" x14ac:dyDescent="0.35">
      <c r="A1509" s="216">
        <v>63</v>
      </c>
      <c r="B1509" s="216" t="s">
        <v>2513</v>
      </c>
      <c r="C1509" s="217" t="s">
        <v>467</v>
      </c>
      <c r="D1509" s="217">
        <v>2124</v>
      </c>
      <c r="E1509" s="217" t="s">
        <v>2516</v>
      </c>
      <c r="F1509" s="66">
        <f>IFERROR(VLOOKUP(D1509,'Vta RdV'!$A$3:$B$2000,2,0),0)</f>
        <v>540.76</v>
      </c>
      <c r="G1509" s="66">
        <f>VLOOKUP(D1509,Objetivos!$G$5:$H$3000,2,0)</f>
        <v>3524.2082021052629</v>
      </c>
      <c r="H1509" s="67">
        <f t="shared" si="25"/>
        <v>0.15344155878105192</v>
      </c>
      <c r="I1509" s="66">
        <f>IF(H1509="",0,RANK($H1509,H1509:H1510,0))</f>
        <v>1</v>
      </c>
    </row>
    <row r="1510" spans="1:9" ht="17.399999999999999" thickBot="1" x14ac:dyDescent="0.4">
      <c r="A1510" s="218">
        <v>63</v>
      </c>
      <c r="B1510" s="218" t="s">
        <v>2513</v>
      </c>
      <c r="C1510" s="219" t="s">
        <v>467</v>
      </c>
      <c r="D1510" s="219">
        <v>50097</v>
      </c>
      <c r="E1510" s="219" t="s">
        <v>2517</v>
      </c>
      <c r="F1510" s="55">
        <f>IFERROR(VLOOKUP(D1510,'Vta RdV'!$A$3:$B$2000,2,0),0)</f>
        <v>338.29999999999995</v>
      </c>
      <c r="G1510" s="55">
        <f>VLOOKUP(D1510,Objetivos!$G$5:$H$3000,2,0)</f>
        <v>2936.0755599999998</v>
      </c>
      <c r="H1510" s="56">
        <f t="shared" si="25"/>
        <v>0.11522183032646476</v>
      </c>
      <c r="I1510" s="55">
        <f>IF(H1510="",0,RANK($H1510,H1509:H1510,0))</f>
        <v>2</v>
      </c>
    </row>
    <row r="1511" spans="1:9" ht="16.8" x14ac:dyDescent="0.35">
      <c r="A1511" s="220">
        <v>63</v>
      </c>
      <c r="B1511" s="220" t="s">
        <v>2513</v>
      </c>
      <c r="C1511" s="221" t="s">
        <v>467</v>
      </c>
      <c r="D1511" s="221">
        <v>53078</v>
      </c>
      <c r="E1511" s="221" t="s">
        <v>2518</v>
      </c>
      <c r="F1511" s="230">
        <f>IFERROR(VLOOKUP(D1511,'Vta RdV'!$A$3:$B$2000,2,0),0)</f>
        <v>0</v>
      </c>
      <c r="G1511" s="230">
        <f>VLOOKUP(D1511,Objetivos!$G$5:$H$3000,2,0)</f>
        <v>2279.8120800000002</v>
      </c>
      <c r="H1511" s="233">
        <f t="shared" si="25"/>
        <v>0</v>
      </c>
      <c r="I1511" s="230">
        <f>IF(H1511="",0,RANK($H1511,H1511:H1512,0))</f>
        <v>1</v>
      </c>
    </row>
    <row r="1512" spans="1:9" ht="17.399999999999999" thickBot="1" x14ac:dyDescent="0.4">
      <c r="A1512" s="222">
        <v>63</v>
      </c>
      <c r="B1512" s="222" t="s">
        <v>2513</v>
      </c>
      <c r="C1512" s="223" t="s">
        <v>467</v>
      </c>
      <c r="D1512" s="223">
        <v>2121</v>
      </c>
      <c r="E1512" s="223" t="s">
        <v>2519</v>
      </c>
      <c r="F1512" s="231">
        <f>IFERROR(VLOOKUP(D1512,'Vta RdV'!$A$3:$B$2000,2,0),0)</f>
        <v>0</v>
      </c>
      <c r="G1512" s="231">
        <f>VLOOKUP(D1512,Objetivos!$G$5:$H$3000,2,0)</f>
        <v>2387.1817010526315</v>
      </c>
      <c r="H1512" s="234">
        <f t="shared" si="25"/>
        <v>0</v>
      </c>
      <c r="I1512" s="231">
        <f>IF(H1512="",0,RANK($H1512,H1511:H1512,0))</f>
        <v>1</v>
      </c>
    </row>
    <row r="1513" spans="1:9" ht="16.8" x14ac:dyDescent="0.35">
      <c r="A1513" s="216">
        <v>63</v>
      </c>
      <c r="B1513" s="216" t="s">
        <v>2513</v>
      </c>
      <c r="C1513" s="217" t="s">
        <v>467</v>
      </c>
      <c r="D1513" s="217">
        <v>53555</v>
      </c>
      <c r="E1513" s="217" t="s">
        <v>2520</v>
      </c>
      <c r="F1513" s="66">
        <f>IFERROR(VLOOKUP(D1513,'Vta RdV'!$A$3:$B$2000,2,0),0)</f>
        <v>0</v>
      </c>
      <c r="G1513" s="66">
        <f>VLOOKUP(D1513,Objetivos!$G$5:$H$3000,2,0)</f>
        <v>1798.2632080000001</v>
      </c>
      <c r="H1513" s="67">
        <f t="shared" si="25"/>
        <v>0</v>
      </c>
      <c r="I1513" s="66">
        <f>IF(H1513="",0,RANK($H1513,H1513:H1514,0))</f>
        <v>1</v>
      </c>
    </row>
    <row r="1514" spans="1:9" ht="17.399999999999999" thickBot="1" x14ac:dyDescent="0.4">
      <c r="A1514" s="218">
        <v>63</v>
      </c>
      <c r="B1514" s="218" t="s">
        <v>2513</v>
      </c>
      <c r="C1514" s="219" t="s">
        <v>467</v>
      </c>
      <c r="D1514" s="219">
        <v>53092</v>
      </c>
      <c r="E1514" s="219" t="s">
        <v>2521</v>
      </c>
      <c r="F1514" s="55">
        <f>IFERROR(VLOOKUP(D1514,'Vta RdV'!$A$3:$B$2000,2,0),0)</f>
        <v>0</v>
      </c>
      <c r="G1514" s="55">
        <f>VLOOKUP(D1514,Objetivos!$G$5:$H$3000,2,0)</f>
        <v>1877.6818778947372</v>
      </c>
      <c r="H1514" s="56">
        <f t="shared" si="25"/>
        <v>0</v>
      </c>
      <c r="I1514" s="55">
        <f>IF(H1514="",0,RANK($H1514,H1513:H1514,0))</f>
        <v>1</v>
      </c>
    </row>
    <row r="1515" spans="1:9" ht="16.8" x14ac:dyDescent="0.35">
      <c r="A1515" s="220">
        <v>63</v>
      </c>
      <c r="B1515" s="220" t="s">
        <v>2513</v>
      </c>
      <c r="C1515" s="221" t="s">
        <v>467</v>
      </c>
      <c r="D1515" s="221">
        <v>52889</v>
      </c>
      <c r="E1515" s="221" t="s">
        <v>2522</v>
      </c>
      <c r="F1515" s="230">
        <f>IFERROR(VLOOKUP(D1515,'Vta RdV'!$A$3:$B$2000,2,0),0)</f>
        <v>0</v>
      </c>
      <c r="G1515" s="230">
        <f>VLOOKUP(D1515,Objetivos!$G$5:$H$3000,2,0)</f>
        <v>1463.1005221052633</v>
      </c>
      <c r="H1515" s="233">
        <f t="shared" si="25"/>
        <v>0</v>
      </c>
      <c r="I1515" s="230">
        <f>IF(H1515="",0,RANK($H1515,H1515:H1516,0))</f>
        <v>2</v>
      </c>
    </row>
    <row r="1516" spans="1:9" ht="17.399999999999999" thickBot="1" x14ac:dyDescent="0.4">
      <c r="A1516" s="222">
        <v>63</v>
      </c>
      <c r="B1516" s="222" t="s">
        <v>2513</v>
      </c>
      <c r="C1516" s="223" t="s">
        <v>467</v>
      </c>
      <c r="D1516" s="223">
        <v>53879</v>
      </c>
      <c r="E1516" s="223" t="s">
        <v>2523</v>
      </c>
      <c r="F1516" s="231">
        <f>IFERROR(VLOOKUP(D1516,'Vta RdV'!$A$3:$B$2000,2,0),0)</f>
        <v>152.6</v>
      </c>
      <c r="G1516" s="231">
        <f>VLOOKUP(D1516,Objetivos!$G$5:$H$3000,2,0)</f>
        <v>1267.8173305263158</v>
      </c>
      <c r="H1516" s="234">
        <f t="shared" si="25"/>
        <v>0.12036434297411784</v>
      </c>
      <c r="I1516" s="231">
        <f>IF(H1516="",0,RANK($H1516,H1515:H1516,0))</f>
        <v>1</v>
      </c>
    </row>
    <row r="1517" spans="1:9" ht="16.8" x14ac:dyDescent="0.35">
      <c r="A1517" s="216">
        <v>63</v>
      </c>
      <c r="B1517" s="216" t="s">
        <v>2513</v>
      </c>
      <c r="C1517" s="217" t="s">
        <v>467</v>
      </c>
      <c r="D1517" s="217">
        <v>53878</v>
      </c>
      <c r="E1517" s="217" t="s">
        <v>2524</v>
      </c>
      <c r="F1517" s="66">
        <f>IFERROR(VLOOKUP(D1517,'Vta RdV'!$A$3:$B$2000,2,0),0)</f>
        <v>1393.13</v>
      </c>
      <c r="G1517" s="66">
        <f>VLOOKUP(D1517,Objetivos!$G$5:$H$3000,2,0)</f>
        <v>855.29288799999995</v>
      </c>
      <c r="H1517" s="67">
        <f t="shared" si="25"/>
        <v>1.6288338410689558</v>
      </c>
      <c r="I1517" s="66">
        <f>IF(H1517="",0,RANK($H1517,H1517:H1518,0))</f>
        <v>1</v>
      </c>
    </row>
    <row r="1518" spans="1:9" ht="17.399999999999999" thickBot="1" x14ac:dyDescent="0.4">
      <c r="A1518" s="218">
        <v>63</v>
      </c>
      <c r="B1518" s="218" t="s">
        <v>2513</v>
      </c>
      <c r="C1518" s="219" t="s">
        <v>467</v>
      </c>
      <c r="D1518" s="219">
        <v>54047</v>
      </c>
      <c r="E1518" s="219" t="s">
        <v>2525</v>
      </c>
      <c r="F1518" s="55">
        <f>IFERROR(VLOOKUP(D1518,'Vta RdV'!$A$3:$B$2000,2,0),0)</f>
        <v>0</v>
      </c>
      <c r="G1518" s="55">
        <f>VLOOKUP(D1518,Objetivos!$G$5:$H$3000,2,0)</f>
        <v>709.26249599999994</v>
      </c>
      <c r="H1518" s="56">
        <f t="shared" si="25"/>
        <v>0</v>
      </c>
      <c r="I1518" s="55">
        <f>IF(H1518="",0,RANK($H1518,H1517:H1518,0))</f>
        <v>2</v>
      </c>
    </row>
    <row r="1519" spans="1:9" ht="16.8" x14ac:dyDescent="0.35">
      <c r="A1519" s="220">
        <v>63</v>
      </c>
      <c r="B1519" s="220" t="s">
        <v>2526</v>
      </c>
      <c r="C1519" s="221" t="s">
        <v>2527</v>
      </c>
      <c r="D1519" s="221">
        <v>52270</v>
      </c>
      <c r="E1519" s="221" t="s">
        <v>2528</v>
      </c>
      <c r="F1519" s="230">
        <f>IFERROR(VLOOKUP(D1519,'Vta RdV'!$A$3:$B$2000,2,0),0)</f>
        <v>182.01</v>
      </c>
      <c r="G1519" s="230">
        <f>VLOOKUP(D1519,Objetivos!$G$5:$H$3000,2,0)</f>
        <v>3716.7997920000003</v>
      </c>
      <c r="H1519" s="233">
        <f t="shared" si="25"/>
        <v>4.8969546433939311E-2</v>
      </c>
      <c r="I1519" s="230">
        <f>IF(H1519="",0,RANK($H1519,H1519:H1520,0))</f>
        <v>1</v>
      </c>
    </row>
    <row r="1520" spans="1:9" ht="17.399999999999999" thickBot="1" x14ac:dyDescent="0.4">
      <c r="A1520" s="222">
        <v>63</v>
      </c>
      <c r="B1520" s="222" t="s">
        <v>2526</v>
      </c>
      <c r="C1520" s="223" t="s">
        <v>2527</v>
      </c>
      <c r="D1520" s="223">
        <v>10010</v>
      </c>
      <c r="E1520" s="223" t="s">
        <v>2529</v>
      </c>
      <c r="F1520" s="231">
        <f>IFERROR(VLOOKUP(D1520,'Vta RdV'!$A$3:$B$2000,2,0),0)</f>
        <v>125.5</v>
      </c>
      <c r="G1520" s="231">
        <f>VLOOKUP(D1520,Objetivos!$G$5:$H$3000,2,0)</f>
        <v>3033.009544</v>
      </c>
      <c r="H1520" s="234">
        <f t="shared" si="25"/>
        <v>4.1378043220559019E-2</v>
      </c>
      <c r="I1520" s="231">
        <f>IF(H1520="",0,RANK($H1520,H1519:H1520,0))</f>
        <v>2</v>
      </c>
    </row>
    <row r="1521" spans="1:9" ht="16.8" x14ac:dyDescent="0.35">
      <c r="A1521" s="216">
        <v>63</v>
      </c>
      <c r="B1521" s="216" t="s">
        <v>2526</v>
      </c>
      <c r="C1521" s="217" t="s">
        <v>2527</v>
      </c>
      <c r="D1521" s="217">
        <v>2144</v>
      </c>
      <c r="E1521" s="217" t="s">
        <v>2530</v>
      </c>
      <c r="F1521" s="66">
        <f>IFERROR(VLOOKUP(D1521,'Vta RdV'!$A$3:$B$2000,2,0),0)</f>
        <v>551.46</v>
      </c>
      <c r="G1521" s="66">
        <f>VLOOKUP(D1521,Objetivos!$G$5:$H$3000,2,0)</f>
        <v>3159.5194947368423</v>
      </c>
      <c r="H1521" s="67">
        <f t="shared" si="25"/>
        <v>0.17453919841881887</v>
      </c>
      <c r="I1521" s="66">
        <f>IF(H1521="",0,RANK($H1521,H1521:H1522,0))</f>
        <v>2</v>
      </c>
    </row>
    <row r="1522" spans="1:9" ht="17.399999999999999" thickBot="1" x14ac:dyDescent="0.4">
      <c r="A1522" s="218">
        <v>63</v>
      </c>
      <c r="B1522" s="218" t="s">
        <v>2526</v>
      </c>
      <c r="C1522" s="219" t="s">
        <v>2527</v>
      </c>
      <c r="D1522" s="219">
        <v>40192</v>
      </c>
      <c r="E1522" s="219" t="s">
        <v>2531</v>
      </c>
      <c r="F1522" s="55">
        <f>IFERROR(VLOOKUP(D1522,'Vta RdV'!$A$3:$B$2000,2,0),0)</f>
        <v>536</v>
      </c>
      <c r="G1522" s="55">
        <f>VLOOKUP(D1522,Objetivos!$G$5:$H$3000,2,0)</f>
        <v>2720.0427760000002</v>
      </c>
      <c r="H1522" s="56">
        <f t="shared" si="25"/>
        <v>0.19705572453835554</v>
      </c>
      <c r="I1522" s="55">
        <f>IF(H1522="",0,RANK($H1522,H1521:H1522,0))</f>
        <v>1</v>
      </c>
    </row>
    <row r="1523" spans="1:9" ht="16.8" x14ac:dyDescent="0.35">
      <c r="A1523" s="220">
        <v>63</v>
      </c>
      <c r="B1523" s="220" t="s">
        <v>2526</v>
      </c>
      <c r="C1523" s="221" t="s">
        <v>2527</v>
      </c>
      <c r="D1523" s="221">
        <v>9500</v>
      </c>
      <c r="E1523" s="221" t="s">
        <v>2532</v>
      </c>
      <c r="F1523" s="230">
        <f>IFERROR(VLOOKUP(D1523,'Vta RdV'!$A$3:$B$2000,2,0),0)</f>
        <v>0</v>
      </c>
      <c r="G1523" s="230">
        <f>VLOOKUP(D1523,Objetivos!$G$5:$H$3000,2,0)</f>
        <v>2199.6872080000003</v>
      </c>
      <c r="H1523" s="233">
        <f t="shared" si="25"/>
        <v>0</v>
      </c>
      <c r="I1523" s="230">
        <f>IF(H1523="",0,RANK($H1523,H1523:H1524,0))</f>
        <v>2</v>
      </c>
    </row>
    <row r="1524" spans="1:9" ht="17.399999999999999" thickBot="1" x14ac:dyDescent="0.4">
      <c r="A1524" s="222">
        <v>63</v>
      </c>
      <c r="B1524" s="222" t="s">
        <v>2526</v>
      </c>
      <c r="C1524" s="223" t="s">
        <v>2527</v>
      </c>
      <c r="D1524" s="223">
        <v>40601</v>
      </c>
      <c r="E1524" s="223" t="s">
        <v>2533</v>
      </c>
      <c r="F1524" s="231">
        <f>IFERROR(VLOOKUP(D1524,'Vta RdV'!$A$3:$B$2000,2,0),0)</f>
        <v>1916.5600000000002</v>
      </c>
      <c r="G1524" s="231">
        <f>VLOOKUP(D1524,Objetivos!$G$5:$H$3000,2,0)</f>
        <v>2128.8394160000003</v>
      </c>
      <c r="H1524" s="234">
        <f t="shared" si="25"/>
        <v>0.90028396956362999</v>
      </c>
      <c r="I1524" s="231">
        <f>IF(H1524="",0,RANK($H1524,H1523:H1524,0))</f>
        <v>1</v>
      </c>
    </row>
    <row r="1525" spans="1:9" ht="16.8" x14ac:dyDescent="0.35">
      <c r="A1525" s="216">
        <v>63</v>
      </c>
      <c r="B1525" s="216" t="s">
        <v>2526</v>
      </c>
      <c r="C1525" s="217" t="s">
        <v>2527</v>
      </c>
      <c r="D1525" s="217">
        <v>52091</v>
      </c>
      <c r="E1525" s="217" t="s">
        <v>2534</v>
      </c>
      <c r="F1525" s="66">
        <f>IFERROR(VLOOKUP(D1525,'Vta RdV'!$A$3:$B$2000,2,0),0)</f>
        <v>0</v>
      </c>
      <c r="G1525" s="66">
        <f>VLOOKUP(D1525,Objetivos!$G$5:$H$3000,2,0)</f>
        <v>2112.7827360000001</v>
      </c>
      <c r="H1525" s="67">
        <f t="shared" si="25"/>
        <v>0</v>
      </c>
      <c r="I1525" s="66">
        <f>IF(H1525="",0,RANK($H1525,H1525:H1526,0))</f>
        <v>2</v>
      </c>
    </row>
    <row r="1526" spans="1:9" ht="17.399999999999999" thickBot="1" x14ac:dyDescent="0.4">
      <c r="A1526" s="218">
        <v>63</v>
      </c>
      <c r="B1526" s="218" t="s">
        <v>2526</v>
      </c>
      <c r="C1526" s="219" t="s">
        <v>2527</v>
      </c>
      <c r="D1526" s="219">
        <v>10457</v>
      </c>
      <c r="E1526" s="219" t="s">
        <v>2535</v>
      </c>
      <c r="F1526" s="55">
        <f>IFERROR(VLOOKUP(D1526,'Vta RdV'!$A$3:$B$2000,2,0),0)</f>
        <v>455.67</v>
      </c>
      <c r="G1526" s="55">
        <f>VLOOKUP(D1526,Objetivos!$G$5:$H$3000,2,0)</f>
        <v>2191.6616926315792</v>
      </c>
      <c r="H1526" s="56">
        <f t="shared" si="25"/>
        <v>0.2079107380176301</v>
      </c>
      <c r="I1526" s="55">
        <f>IF(H1526="",0,RANK($H1526,H1525:H1526,0))</f>
        <v>1</v>
      </c>
    </row>
    <row r="1527" spans="1:9" ht="16.8" x14ac:dyDescent="0.35">
      <c r="A1527" s="220">
        <v>63</v>
      </c>
      <c r="B1527" s="220" t="s">
        <v>2526</v>
      </c>
      <c r="C1527" s="221" t="s">
        <v>2527</v>
      </c>
      <c r="D1527" s="221">
        <v>53273</v>
      </c>
      <c r="E1527" s="221" t="s">
        <v>2536</v>
      </c>
      <c r="F1527" s="230">
        <f>IFERROR(VLOOKUP(D1527,'Vta RdV'!$A$3:$B$2000,2,0),0)</f>
        <v>0</v>
      </c>
      <c r="G1527" s="230">
        <f>VLOOKUP(D1527,Objetivos!$G$5:$H$3000,2,0)</f>
        <v>1821.9494400000001</v>
      </c>
      <c r="H1527" s="233">
        <f t="shared" si="25"/>
        <v>0</v>
      </c>
      <c r="I1527" s="230">
        <f>IF(H1527="",0,RANK($H1527,H1527:H1528,0))</f>
        <v>1</v>
      </c>
    </row>
    <row r="1528" spans="1:9" ht="17.399999999999999" thickBot="1" x14ac:dyDescent="0.4">
      <c r="A1528" s="222">
        <v>63</v>
      </c>
      <c r="B1528" s="222" t="s">
        <v>2526</v>
      </c>
      <c r="C1528" s="223" t="s">
        <v>2527</v>
      </c>
      <c r="D1528" s="223">
        <v>9579</v>
      </c>
      <c r="E1528" s="223" t="s">
        <v>2537</v>
      </c>
      <c r="F1528" s="231">
        <f>IFERROR(VLOOKUP(D1528,'Vta RdV'!$A$3:$B$2000,2,0),0)</f>
        <v>0</v>
      </c>
      <c r="G1528" s="231">
        <f>VLOOKUP(D1528,Objetivos!$G$5:$H$3000,2,0)</f>
        <v>1369.1383840000001</v>
      </c>
      <c r="H1528" s="234">
        <f t="shared" si="25"/>
        <v>0</v>
      </c>
      <c r="I1528" s="231">
        <f>IF(H1528="",0,RANK($H1528,H1527:H1528,0))</f>
        <v>1</v>
      </c>
    </row>
    <row r="1529" spans="1:9" ht="16.8" x14ac:dyDescent="0.35">
      <c r="A1529" s="216">
        <v>63</v>
      </c>
      <c r="B1529" s="216" t="s">
        <v>2526</v>
      </c>
      <c r="C1529" s="217" t="s">
        <v>2527</v>
      </c>
      <c r="D1529" s="217">
        <v>52604</v>
      </c>
      <c r="E1529" s="217" t="s">
        <v>2538</v>
      </c>
      <c r="F1529" s="66">
        <f>IFERROR(VLOOKUP(D1529,'Vta RdV'!$A$3:$B$2000,2,0),0)</f>
        <v>0</v>
      </c>
      <c r="G1529" s="66">
        <f>VLOOKUP(D1529,Objetivos!$G$5:$H$3000,2,0)</f>
        <v>1219.6327157894737</v>
      </c>
      <c r="H1529" s="67">
        <f t="shared" si="25"/>
        <v>0</v>
      </c>
      <c r="I1529" s="66">
        <f>IF(H1529="",0,RANK($H1529,H1529:H1530,0))</f>
        <v>2</v>
      </c>
    </row>
    <row r="1530" spans="1:9" ht="17.399999999999999" thickBot="1" x14ac:dyDescent="0.4">
      <c r="A1530" s="218">
        <v>63</v>
      </c>
      <c r="B1530" s="218" t="s">
        <v>2526</v>
      </c>
      <c r="C1530" s="219" t="s">
        <v>2527</v>
      </c>
      <c r="D1530" s="219">
        <v>53310</v>
      </c>
      <c r="E1530" s="219" t="s">
        <v>2539</v>
      </c>
      <c r="F1530" s="55">
        <f>IFERROR(VLOOKUP(D1530,'Vta RdV'!$A$3:$B$2000,2,0),0)</f>
        <v>134.5</v>
      </c>
      <c r="G1530" s="55">
        <f>VLOOKUP(D1530,Objetivos!$G$5:$H$3000,2,0)</f>
        <v>1097.44544</v>
      </c>
      <c r="H1530" s="56">
        <f t="shared" si="25"/>
        <v>0.12255734553874496</v>
      </c>
      <c r="I1530" s="55">
        <f>IF(H1530="",0,RANK($H1530,H1529:H1530,0))</f>
        <v>1</v>
      </c>
    </row>
    <row r="1531" spans="1:9" ht="16.8" x14ac:dyDescent="0.35">
      <c r="A1531" s="226">
        <v>63</v>
      </c>
      <c r="B1531" s="226" t="s">
        <v>2526</v>
      </c>
      <c r="C1531" s="227" t="s">
        <v>2527</v>
      </c>
      <c r="D1531" s="227">
        <v>54027</v>
      </c>
      <c r="E1531" s="227" t="s">
        <v>2540</v>
      </c>
      <c r="F1531" s="232">
        <f>IFERROR(VLOOKUP(D1531,'Vta RdV'!$A$3:$B$2000,2,0),0)</f>
        <v>0</v>
      </c>
      <c r="G1531" s="232">
        <f>VLOOKUP(D1531,Objetivos!$G$5:$H$3000,2,0)</f>
        <v>1000.8679360000001</v>
      </c>
      <c r="H1531" s="235">
        <f t="shared" si="25"/>
        <v>0</v>
      </c>
      <c r="I1531" s="232">
        <f>IF(H1531="",0,RANK($H1531,H1531:H1533,0))</f>
        <v>2</v>
      </c>
    </row>
    <row r="1532" spans="1:9" ht="16.8" x14ac:dyDescent="0.35">
      <c r="A1532" s="220">
        <v>63</v>
      </c>
      <c r="B1532" s="220" t="s">
        <v>2526</v>
      </c>
      <c r="C1532" s="221" t="s">
        <v>2527</v>
      </c>
      <c r="D1532" s="221">
        <v>53931</v>
      </c>
      <c r="E1532" s="221" t="s">
        <v>2541</v>
      </c>
      <c r="F1532" s="230">
        <f>IFERROR(VLOOKUP(D1532,'Vta RdV'!$A$3:$B$2000,2,0),0)</f>
        <v>667.91</v>
      </c>
      <c r="G1532" s="230">
        <f>VLOOKUP(D1532,Objetivos!$G$5:$H$3000,2,0)</f>
        <v>926.73728000000017</v>
      </c>
      <c r="H1532" s="233">
        <f t="shared" si="25"/>
        <v>0.72071126781475747</v>
      </c>
      <c r="I1532" s="230">
        <f>IF(H1532="",0,RANK($H1532,H1531:H1533,0))</f>
        <v>1</v>
      </c>
    </row>
    <row r="1533" spans="1:9" ht="17.399999999999999" thickBot="1" x14ac:dyDescent="0.4">
      <c r="A1533" s="222">
        <v>63</v>
      </c>
      <c r="B1533" s="222" t="s">
        <v>2526</v>
      </c>
      <c r="C1533" s="223" t="s">
        <v>2527</v>
      </c>
      <c r="D1533" s="223">
        <v>53787</v>
      </c>
      <c r="E1533" s="223" t="s">
        <v>2542</v>
      </c>
      <c r="F1533" s="231">
        <f>IFERROR(VLOOKUP(D1533,'Vta RdV'!$A$3:$B$2000,2,0),0)</f>
        <v>0</v>
      </c>
      <c r="G1533" s="231">
        <f>VLOOKUP(D1533,Objetivos!$G$5:$H$3000,2,0)</f>
        <v>871.94816800000012</v>
      </c>
      <c r="H1533" s="234">
        <f t="shared" si="25"/>
        <v>0</v>
      </c>
      <c r="I1533" s="231">
        <f>IF(H1533="",0,RANK($H1533,H1531:H1533,0))</f>
        <v>2</v>
      </c>
    </row>
    <row r="1534" spans="1:9" ht="16.8" x14ac:dyDescent="0.35">
      <c r="A1534" s="216">
        <v>63</v>
      </c>
      <c r="B1534" s="216" t="s">
        <v>2543</v>
      </c>
      <c r="C1534" s="217" t="s">
        <v>468</v>
      </c>
      <c r="D1534" s="217">
        <v>4662</v>
      </c>
      <c r="E1534" s="217" t="s">
        <v>2544</v>
      </c>
      <c r="F1534" s="66">
        <f>IFERROR(VLOOKUP(D1534,'Vta RdV'!$A$3:$B$2000,2,0),0)</f>
        <v>0</v>
      </c>
      <c r="G1534" s="66">
        <f>VLOOKUP(D1534,Objetivos!$G$5:$H$3000,2,0)</f>
        <v>4100.9237840000005</v>
      </c>
      <c r="H1534" s="67">
        <f t="shared" si="25"/>
        <v>0</v>
      </c>
      <c r="I1534" s="66">
        <f>IF(H1534="",0,RANK($H1534,H1534:H1535,0))</f>
        <v>2</v>
      </c>
    </row>
    <row r="1535" spans="1:9" ht="17.399999999999999" thickBot="1" x14ac:dyDescent="0.4">
      <c r="A1535" s="218">
        <v>63</v>
      </c>
      <c r="B1535" s="218" t="s">
        <v>2543</v>
      </c>
      <c r="C1535" s="219" t="s">
        <v>468</v>
      </c>
      <c r="D1535" s="219">
        <v>53002</v>
      </c>
      <c r="E1535" s="219" t="s">
        <v>2545</v>
      </c>
      <c r="F1535" s="55">
        <f>IFERROR(VLOOKUP(D1535,'Vta RdV'!$A$3:$B$2000,2,0),0)</f>
        <v>242.97</v>
      </c>
      <c r="G1535" s="55">
        <f>VLOOKUP(D1535,Objetivos!$G$5:$H$3000,2,0)</f>
        <v>3489.5930526315797</v>
      </c>
      <c r="H1535" s="56">
        <f t="shared" si="25"/>
        <v>6.9627029953183484E-2</v>
      </c>
      <c r="I1535" s="55">
        <f>IF(H1535="",0,RANK($H1535,H1534:H1535,0))</f>
        <v>1</v>
      </c>
    </row>
    <row r="1536" spans="1:9" ht="16.8" x14ac:dyDescent="0.35">
      <c r="A1536" s="220">
        <v>63</v>
      </c>
      <c r="B1536" s="220" t="s">
        <v>2543</v>
      </c>
      <c r="C1536" s="221" t="s">
        <v>468</v>
      </c>
      <c r="D1536" s="221">
        <v>6538</v>
      </c>
      <c r="E1536" s="221" t="s">
        <v>2546</v>
      </c>
      <c r="F1536" s="230">
        <f>IFERROR(VLOOKUP(D1536,'Vta RdV'!$A$3:$B$2000,2,0),0)</f>
        <v>302.62</v>
      </c>
      <c r="G1536" s="230">
        <f>VLOOKUP(D1536,Objetivos!$G$5:$H$3000,2,0)</f>
        <v>3314.9357221052633</v>
      </c>
      <c r="H1536" s="233">
        <f t="shared" si="25"/>
        <v>9.1289854576067267E-2</v>
      </c>
      <c r="I1536" s="230">
        <f>IF(H1536="",0,RANK($H1536,H1536:H1537,0))</f>
        <v>1</v>
      </c>
    </row>
    <row r="1537" spans="1:9" ht="17.399999999999999" thickBot="1" x14ac:dyDescent="0.4">
      <c r="A1537" s="222">
        <v>63</v>
      </c>
      <c r="B1537" s="222" t="s">
        <v>2543</v>
      </c>
      <c r="C1537" s="223" t="s">
        <v>468</v>
      </c>
      <c r="D1537" s="223">
        <v>19148</v>
      </c>
      <c r="E1537" s="223" t="s">
        <v>2547</v>
      </c>
      <c r="F1537" s="231">
        <f>IFERROR(VLOOKUP(D1537,'Vta RdV'!$A$3:$B$2000,2,0),0)</f>
        <v>0</v>
      </c>
      <c r="G1537" s="231">
        <f>VLOOKUP(D1537,Objetivos!$G$5:$H$3000,2,0)</f>
        <v>2933.6406079999997</v>
      </c>
      <c r="H1537" s="234">
        <f t="shared" si="25"/>
        <v>0</v>
      </c>
      <c r="I1537" s="231">
        <f>IF(H1537="",0,RANK($H1537,H1536:H1537,0))</f>
        <v>2</v>
      </c>
    </row>
    <row r="1538" spans="1:9" ht="16.8" x14ac:dyDescent="0.35">
      <c r="A1538" s="216">
        <v>63</v>
      </c>
      <c r="B1538" s="216" t="s">
        <v>2543</v>
      </c>
      <c r="C1538" s="217" t="s">
        <v>468</v>
      </c>
      <c r="D1538" s="217">
        <v>53380</v>
      </c>
      <c r="E1538" s="217" t="s">
        <v>2548</v>
      </c>
      <c r="F1538" s="66">
        <f>IFERROR(VLOOKUP(D1538,'Vta RdV'!$A$3:$B$2000,2,0),0)</f>
        <v>0</v>
      </c>
      <c r="G1538" s="66">
        <f>VLOOKUP(D1538,Objetivos!$G$5:$H$3000,2,0)</f>
        <v>2941.1612294736842</v>
      </c>
      <c r="H1538" s="67">
        <f t="shared" si="25"/>
        <v>0</v>
      </c>
      <c r="I1538" s="66">
        <f>IF(H1538="",0,RANK($H1538,H1538:H1539,0))</f>
        <v>1</v>
      </c>
    </row>
    <row r="1539" spans="1:9" ht="17.399999999999999" thickBot="1" x14ac:dyDescent="0.4">
      <c r="A1539" s="218">
        <v>63</v>
      </c>
      <c r="B1539" s="218" t="s">
        <v>2543</v>
      </c>
      <c r="C1539" s="219" t="s">
        <v>468</v>
      </c>
      <c r="D1539" s="219">
        <v>52745</v>
      </c>
      <c r="E1539" s="219" t="s">
        <v>2549</v>
      </c>
      <c r="F1539" s="55">
        <f>IFERROR(VLOOKUP(D1539,'Vta RdV'!$A$3:$B$2000,2,0),0)</f>
        <v>0</v>
      </c>
      <c r="G1539" s="55">
        <f>VLOOKUP(D1539,Objetivos!$G$5:$H$3000,2,0)</f>
        <v>2667.7217599999999</v>
      </c>
      <c r="H1539" s="56">
        <f t="shared" si="25"/>
        <v>0</v>
      </c>
      <c r="I1539" s="55">
        <f>IF(H1539="",0,RANK($H1539,H1538:H1539,0))</f>
        <v>1</v>
      </c>
    </row>
    <row r="1540" spans="1:9" ht="16.8" x14ac:dyDescent="0.35">
      <c r="A1540" s="220">
        <v>63</v>
      </c>
      <c r="B1540" s="220" t="s">
        <v>2543</v>
      </c>
      <c r="C1540" s="221" t="s">
        <v>468</v>
      </c>
      <c r="D1540" s="221">
        <v>52236</v>
      </c>
      <c r="E1540" s="221" t="s">
        <v>2550</v>
      </c>
      <c r="F1540" s="230">
        <f>IFERROR(VLOOKUP(D1540,'Vta RdV'!$A$3:$B$2000,2,0),0)</f>
        <v>0</v>
      </c>
      <c r="G1540" s="230">
        <f>VLOOKUP(D1540,Objetivos!$G$5:$H$3000,2,0)</f>
        <v>2655.1660126315792</v>
      </c>
      <c r="H1540" s="233">
        <f t="shared" si="25"/>
        <v>0</v>
      </c>
      <c r="I1540" s="230">
        <f>IF(H1540="",0,RANK($H1540,H1540:H1541,0))</f>
        <v>1</v>
      </c>
    </row>
    <row r="1541" spans="1:9" ht="17.399999999999999" thickBot="1" x14ac:dyDescent="0.4">
      <c r="A1541" s="222">
        <v>63</v>
      </c>
      <c r="B1541" s="222" t="s">
        <v>2543</v>
      </c>
      <c r="C1541" s="223" t="s">
        <v>468</v>
      </c>
      <c r="D1541" s="223">
        <v>52033</v>
      </c>
      <c r="E1541" s="223" t="s">
        <v>2551</v>
      </c>
      <c r="F1541" s="231">
        <f>IFERROR(VLOOKUP(D1541,'Vta RdV'!$A$3:$B$2000,2,0),0)</f>
        <v>0</v>
      </c>
      <c r="G1541" s="231">
        <f>VLOOKUP(D1541,Objetivos!$G$5:$H$3000,2,0)</f>
        <v>2453.8779920000002</v>
      </c>
      <c r="H1541" s="234">
        <f t="shared" si="25"/>
        <v>0</v>
      </c>
      <c r="I1541" s="231">
        <f>IF(H1541="",0,RANK($H1541,H1540:H1541,0))</f>
        <v>1</v>
      </c>
    </row>
    <row r="1542" spans="1:9" ht="16.8" x14ac:dyDescent="0.35">
      <c r="A1542" s="224">
        <v>63</v>
      </c>
      <c r="B1542" s="224" t="s">
        <v>2543</v>
      </c>
      <c r="C1542" s="225" t="s">
        <v>468</v>
      </c>
      <c r="D1542" s="225">
        <v>53436</v>
      </c>
      <c r="E1542" s="225" t="s">
        <v>2552</v>
      </c>
      <c r="F1542" s="53">
        <f>IFERROR(VLOOKUP(D1542,'Vta RdV'!$A$3:$B$2000,2,0),0)</f>
        <v>623.19000000000005</v>
      </c>
      <c r="G1542" s="53">
        <f>VLOOKUP(D1542,Objetivos!$G$5:$H$3000,2,0)</f>
        <v>1938.1312000000003</v>
      </c>
      <c r="H1542" s="61">
        <f t="shared" ref="H1542:H1568" si="26">+F1542/G1542</f>
        <v>0.32154169955057738</v>
      </c>
      <c r="I1542" s="53">
        <f>IF(H1542="",0,RANK($H1542,H1542:H1544,0))</f>
        <v>2</v>
      </c>
    </row>
    <row r="1543" spans="1:9" ht="16.8" x14ac:dyDescent="0.35">
      <c r="A1543" s="216">
        <v>63</v>
      </c>
      <c r="B1543" s="216" t="s">
        <v>2543</v>
      </c>
      <c r="C1543" s="217" t="s">
        <v>468</v>
      </c>
      <c r="D1543" s="217">
        <v>53974</v>
      </c>
      <c r="E1543" s="217" t="s">
        <v>2553</v>
      </c>
      <c r="F1543" s="66">
        <f>IFERROR(VLOOKUP(D1543,'Vta RdV'!$A$3:$B$2000,2,0),0)</f>
        <v>179.7</v>
      </c>
      <c r="G1543" s="66">
        <f>VLOOKUP(D1543,Objetivos!$G$5:$H$3000,2,0)</f>
        <v>1068.5561279999999</v>
      </c>
      <c r="H1543" s="67">
        <f t="shared" si="26"/>
        <v>0.16817085718870164</v>
      </c>
      <c r="I1543" s="66">
        <f>IF(H1543="",0,RANK($H1543,H1542:H1544,0))</f>
        <v>3</v>
      </c>
    </row>
    <row r="1544" spans="1:9" ht="17.399999999999999" thickBot="1" x14ac:dyDescent="0.4">
      <c r="A1544" s="218">
        <v>63</v>
      </c>
      <c r="B1544" s="218" t="s">
        <v>2543</v>
      </c>
      <c r="C1544" s="219" t="s">
        <v>468</v>
      </c>
      <c r="D1544" s="219">
        <v>53784</v>
      </c>
      <c r="E1544" s="219" t="s">
        <v>2554</v>
      </c>
      <c r="F1544" s="55">
        <f>IFERROR(VLOOKUP(D1544,'Vta RdV'!$A$3:$B$2000,2,0),0)</f>
        <v>430.58000000000004</v>
      </c>
      <c r="G1544" s="55">
        <f>VLOOKUP(D1544,Objetivos!$G$5:$H$3000,2,0)</f>
        <v>1069.1103578947368</v>
      </c>
      <c r="H1544" s="56">
        <f t="shared" si="26"/>
        <v>0.4027460746408692</v>
      </c>
      <c r="I1544" s="55">
        <f>IF(H1544="",0,RANK($H1544,H1542:H1544,0))</f>
        <v>1</v>
      </c>
    </row>
    <row r="1545" spans="1:9" ht="16.8" x14ac:dyDescent="0.35">
      <c r="A1545" s="220">
        <v>63</v>
      </c>
      <c r="B1545" s="220" t="s">
        <v>2555</v>
      </c>
      <c r="C1545" s="221" t="s">
        <v>813</v>
      </c>
      <c r="D1545" s="221">
        <v>3825</v>
      </c>
      <c r="E1545" s="221" t="s">
        <v>2556</v>
      </c>
      <c r="F1545" s="230">
        <f>IFERROR(VLOOKUP(D1545,'Vta RdV'!$A$3:$B$2000,2,0),0)</f>
        <v>771.1</v>
      </c>
      <c r="G1545" s="230">
        <f>VLOOKUP(D1545,Objetivos!$G$5:$H$3000,2,0)</f>
        <v>5226.9395839999997</v>
      </c>
      <c r="H1545" s="233">
        <f t="shared" si="26"/>
        <v>0.14752418458410865</v>
      </c>
      <c r="I1545" s="230">
        <f>IF(H1545="",0,RANK($H1545,H1545:H1546,0))</f>
        <v>1</v>
      </c>
    </row>
    <row r="1546" spans="1:9" ht="17.399999999999999" thickBot="1" x14ac:dyDescent="0.4">
      <c r="A1546" s="222">
        <v>63</v>
      </c>
      <c r="B1546" s="222" t="s">
        <v>2555</v>
      </c>
      <c r="C1546" s="223" t="s">
        <v>813</v>
      </c>
      <c r="D1546" s="223">
        <v>3372</v>
      </c>
      <c r="E1546" s="223" t="s">
        <v>2557</v>
      </c>
      <c r="F1546" s="231">
        <f>IFERROR(VLOOKUP(D1546,'Vta RdV'!$A$3:$B$2000,2,0),0)</f>
        <v>94.82</v>
      </c>
      <c r="G1546" s="231">
        <f>VLOOKUP(D1546,Objetivos!$G$5:$H$3000,2,0)</f>
        <v>4571.9690639999999</v>
      </c>
      <c r="H1546" s="234">
        <f t="shared" si="26"/>
        <v>2.0739422920994635E-2</v>
      </c>
      <c r="I1546" s="231">
        <f>IF(H1546="",0,RANK($H1546,H1545:H1546,0))</f>
        <v>2</v>
      </c>
    </row>
    <row r="1547" spans="1:9" ht="16.8" x14ac:dyDescent="0.35">
      <c r="A1547" s="216">
        <v>63</v>
      </c>
      <c r="B1547" s="216" t="s">
        <v>2555</v>
      </c>
      <c r="C1547" s="217" t="s">
        <v>813</v>
      </c>
      <c r="D1547" s="217">
        <v>5074</v>
      </c>
      <c r="E1547" s="217" t="s">
        <v>2558</v>
      </c>
      <c r="F1547" s="66">
        <f>IFERROR(VLOOKUP(D1547,'Vta RdV'!$A$3:$B$2000,2,0),0)</f>
        <v>1638.33</v>
      </c>
      <c r="G1547" s="66">
        <f>VLOOKUP(D1547,Objetivos!$G$5:$H$3000,2,0)</f>
        <v>2750.0565120000006</v>
      </c>
      <c r="H1547" s="67">
        <f t="shared" si="26"/>
        <v>0.59574412120298992</v>
      </c>
      <c r="I1547" s="66">
        <f>IF(H1547="",0,RANK($H1547,H1547:H1548,0))</f>
        <v>1</v>
      </c>
    </row>
    <row r="1548" spans="1:9" ht="17.399999999999999" thickBot="1" x14ac:dyDescent="0.4">
      <c r="A1548" s="218">
        <v>63</v>
      </c>
      <c r="B1548" s="218" t="s">
        <v>2555</v>
      </c>
      <c r="C1548" s="219" t="s">
        <v>813</v>
      </c>
      <c r="D1548" s="219">
        <v>30380</v>
      </c>
      <c r="E1548" s="219" t="s">
        <v>2559</v>
      </c>
      <c r="F1548" s="55">
        <f>IFERROR(VLOOKUP(D1548,'Vta RdV'!$A$3:$B$2000,2,0),0)</f>
        <v>0</v>
      </c>
      <c r="G1548" s="55">
        <f>VLOOKUP(D1548,Objetivos!$G$5:$H$3000,2,0)</f>
        <v>2748.0669389473687</v>
      </c>
      <c r="H1548" s="56">
        <f t="shared" si="26"/>
        <v>0</v>
      </c>
      <c r="I1548" s="55">
        <f>IF(H1548="",0,RANK($H1548,H1547:H1548,0))</f>
        <v>2</v>
      </c>
    </row>
    <row r="1549" spans="1:9" ht="16.8" x14ac:dyDescent="0.35">
      <c r="A1549" s="220">
        <v>63</v>
      </c>
      <c r="B1549" s="220" t="s">
        <v>2555</v>
      </c>
      <c r="C1549" s="221" t="s">
        <v>813</v>
      </c>
      <c r="D1549" s="221">
        <v>53651</v>
      </c>
      <c r="E1549" s="221" t="s">
        <v>2560</v>
      </c>
      <c r="F1549" s="230">
        <f>IFERROR(VLOOKUP(D1549,'Vta RdV'!$A$3:$B$2000,2,0),0)</f>
        <v>66.69</v>
      </c>
      <c r="G1549" s="230">
        <f>VLOOKUP(D1549,Objetivos!$G$5:$H$3000,2,0)</f>
        <v>2141.69416</v>
      </c>
      <c r="H1549" s="233">
        <f t="shared" si="26"/>
        <v>3.1138899869811474E-2</v>
      </c>
      <c r="I1549" s="230">
        <f>IF(H1549="",0,RANK($H1549,H1549:H1550,0))</f>
        <v>2</v>
      </c>
    </row>
    <row r="1550" spans="1:9" ht="17.399999999999999" thickBot="1" x14ac:dyDescent="0.4">
      <c r="A1550" s="222">
        <v>63</v>
      </c>
      <c r="B1550" s="222" t="s">
        <v>2555</v>
      </c>
      <c r="C1550" s="223" t="s">
        <v>813</v>
      </c>
      <c r="D1550" s="223">
        <v>52419</v>
      </c>
      <c r="E1550" s="223" t="s">
        <v>2561</v>
      </c>
      <c r="F1550" s="231">
        <f>IFERROR(VLOOKUP(D1550,'Vta RdV'!$A$3:$B$2000,2,0),0)</f>
        <v>118.8</v>
      </c>
      <c r="G1550" s="231">
        <f>VLOOKUP(D1550,Objetivos!$G$5:$H$3000,2,0)</f>
        <v>2003.7947621052631</v>
      </c>
      <c r="H1550" s="234">
        <f t="shared" si="26"/>
        <v>5.9287509003758544E-2</v>
      </c>
      <c r="I1550" s="231">
        <f>IF(H1550="",0,RANK($H1550,H1549:H1550,0))</f>
        <v>1</v>
      </c>
    </row>
    <row r="1551" spans="1:9" ht="16.8" x14ac:dyDescent="0.35">
      <c r="A1551" s="216">
        <v>63</v>
      </c>
      <c r="B1551" s="216" t="s">
        <v>2555</v>
      </c>
      <c r="C1551" s="217" t="s">
        <v>813</v>
      </c>
      <c r="D1551" s="217">
        <v>53392</v>
      </c>
      <c r="E1551" s="217" t="s">
        <v>2562</v>
      </c>
      <c r="F1551" s="66">
        <f>IFERROR(VLOOKUP(D1551,'Vta RdV'!$A$3:$B$2000,2,0),0)</f>
        <v>0</v>
      </c>
      <c r="G1551" s="66">
        <f>VLOOKUP(D1551,Objetivos!$G$5:$H$3000,2,0)</f>
        <v>1333.7067115789475</v>
      </c>
      <c r="H1551" s="67">
        <f t="shared" si="26"/>
        <v>0</v>
      </c>
      <c r="I1551" s="66">
        <f>IF(H1551="",0,RANK($H1551,H1551:H1552,0))</f>
        <v>1</v>
      </c>
    </row>
    <row r="1552" spans="1:9" ht="17.399999999999999" thickBot="1" x14ac:dyDescent="0.4">
      <c r="A1552" s="218">
        <v>63</v>
      </c>
      <c r="B1552" s="218" t="s">
        <v>2555</v>
      </c>
      <c r="C1552" s="219" t="s">
        <v>813</v>
      </c>
      <c r="D1552" s="219">
        <v>53733</v>
      </c>
      <c r="E1552" s="219" t="s">
        <v>2563</v>
      </c>
      <c r="F1552" s="55">
        <f>IFERROR(VLOOKUP(D1552,'Vta RdV'!$A$3:$B$2000,2,0),0)</f>
        <v>0</v>
      </c>
      <c r="G1552" s="55">
        <f>VLOOKUP(D1552,Objetivos!$G$5:$H$3000,2,0)</f>
        <v>1187.2886000000001</v>
      </c>
      <c r="H1552" s="56">
        <f t="shared" si="26"/>
        <v>0</v>
      </c>
      <c r="I1552" s="55">
        <f>IF(H1552="",0,RANK($H1552,H1551:H1552,0))</f>
        <v>1</v>
      </c>
    </row>
    <row r="1553" spans="1:9" ht="16.8" x14ac:dyDescent="0.35">
      <c r="A1553" s="220">
        <v>63</v>
      </c>
      <c r="B1553" s="220" t="s">
        <v>2555</v>
      </c>
      <c r="C1553" s="221" t="s">
        <v>813</v>
      </c>
      <c r="D1553" s="221">
        <v>52178</v>
      </c>
      <c r="E1553" s="221" t="s">
        <v>2564</v>
      </c>
      <c r="F1553" s="230">
        <f>IFERROR(VLOOKUP(D1553,'Vta RdV'!$A$3:$B$2000,2,0),0)</f>
        <v>11.45</v>
      </c>
      <c r="G1553" s="230">
        <f>VLOOKUP(D1553,Objetivos!$G$5:$H$3000,2,0)</f>
        <v>705.58434399999999</v>
      </c>
      <c r="H1553" s="233">
        <f t="shared" si="26"/>
        <v>1.6227684326283746E-2</v>
      </c>
      <c r="I1553" s="230">
        <f>IF(H1553="",0,RANK($H1553,H1553:H1554,0))</f>
        <v>2</v>
      </c>
    </row>
    <row r="1554" spans="1:9" ht="17.399999999999999" thickBot="1" x14ac:dyDescent="0.4">
      <c r="A1554" s="222">
        <v>63</v>
      </c>
      <c r="B1554" s="222" t="s">
        <v>2555</v>
      </c>
      <c r="C1554" s="223" t="s">
        <v>813</v>
      </c>
      <c r="D1554" s="223">
        <v>54073</v>
      </c>
      <c r="E1554" s="223" t="s">
        <v>2565</v>
      </c>
      <c r="F1554" s="231">
        <f>IFERROR(VLOOKUP(D1554,'Vta RdV'!$A$3:$B$2000,2,0),0)</f>
        <v>25</v>
      </c>
      <c r="G1554" s="231">
        <f>VLOOKUP(D1554,Objetivos!$G$5:$H$3000,2,0)</f>
        <v>1055.5434080000002</v>
      </c>
      <c r="H1554" s="234">
        <f t="shared" si="26"/>
        <v>2.3684483092333418E-2</v>
      </c>
      <c r="I1554" s="231">
        <f>IF(H1554="",0,RANK($H1554,H1553:H1554,0))</f>
        <v>1</v>
      </c>
    </row>
    <row r="1555" spans="1:9" ht="16.8" x14ac:dyDescent="0.35">
      <c r="A1555" s="216">
        <v>63</v>
      </c>
      <c r="B1555" s="216" t="s">
        <v>2566</v>
      </c>
      <c r="C1555" s="217" t="s">
        <v>469</v>
      </c>
      <c r="D1555" s="217">
        <v>3642</v>
      </c>
      <c r="E1555" s="217" t="s">
        <v>2567</v>
      </c>
      <c r="F1555" s="66">
        <f>IFERROR(VLOOKUP(D1555,'Vta RdV'!$A$3:$B$2000,2,0),0)</f>
        <v>224.1</v>
      </c>
      <c r="G1555" s="66">
        <f>VLOOKUP(D1555,Objetivos!$G$5:$H$3000,2,0)</f>
        <v>2683.699772631579</v>
      </c>
      <c r="H1555" s="67">
        <f t="shared" si="26"/>
        <v>8.3504124524425585E-2</v>
      </c>
      <c r="I1555" s="66">
        <f>IF(H1555="",0,RANK($H1555,H1555:H1556,0))</f>
        <v>2</v>
      </c>
    </row>
    <row r="1556" spans="1:9" ht="17.399999999999999" thickBot="1" x14ac:dyDescent="0.4">
      <c r="A1556" s="218">
        <v>63</v>
      </c>
      <c r="B1556" s="218" t="s">
        <v>2566</v>
      </c>
      <c r="C1556" s="219" t="s">
        <v>469</v>
      </c>
      <c r="D1556" s="219">
        <v>7423</v>
      </c>
      <c r="E1556" s="219" t="s">
        <v>2568</v>
      </c>
      <c r="F1556" s="55">
        <f>IFERROR(VLOOKUP(D1556,'Vta RdV'!$A$3:$B$2000,2,0),0)</f>
        <v>227.52</v>
      </c>
      <c r="G1556" s="55">
        <f>VLOOKUP(D1556,Objetivos!$G$5:$H$3000,2,0)</f>
        <v>2586.7952757894736</v>
      </c>
      <c r="H1556" s="56">
        <f t="shared" si="26"/>
        <v>8.795438979242852E-2</v>
      </c>
      <c r="I1556" s="55">
        <f>IF(H1556="",0,RANK($H1556,H1555:H1556,0))</f>
        <v>1</v>
      </c>
    </row>
    <row r="1557" spans="1:9" ht="16.8" x14ac:dyDescent="0.35">
      <c r="A1557" s="220">
        <v>63</v>
      </c>
      <c r="B1557" s="220" t="s">
        <v>2566</v>
      </c>
      <c r="C1557" s="221" t="s">
        <v>469</v>
      </c>
      <c r="D1557" s="221">
        <v>7700</v>
      </c>
      <c r="E1557" s="221" t="s">
        <v>2569</v>
      </c>
      <c r="F1557" s="230">
        <f>IFERROR(VLOOKUP(D1557,'Vta RdV'!$A$3:$B$2000,2,0),0)</f>
        <v>0</v>
      </c>
      <c r="G1557" s="230">
        <f>VLOOKUP(D1557,Objetivos!$G$5:$H$3000,2,0)</f>
        <v>2370.5002720000002</v>
      </c>
      <c r="H1557" s="233">
        <f t="shared" si="26"/>
        <v>0</v>
      </c>
      <c r="I1557" s="230">
        <f>IF(H1557="",0,RANK($H1557,H1557:H1558,0))</f>
        <v>2</v>
      </c>
    </row>
    <row r="1558" spans="1:9" ht="17.399999999999999" thickBot="1" x14ac:dyDescent="0.4">
      <c r="A1558" s="222">
        <v>63</v>
      </c>
      <c r="B1558" s="222" t="s">
        <v>2566</v>
      </c>
      <c r="C1558" s="223" t="s">
        <v>469</v>
      </c>
      <c r="D1558" s="223">
        <v>7408</v>
      </c>
      <c r="E1558" s="223" t="s">
        <v>2570</v>
      </c>
      <c r="F1558" s="231">
        <f>IFERROR(VLOOKUP(D1558,'Vta RdV'!$A$3:$B$2000,2,0),0)</f>
        <v>156.08000000000001</v>
      </c>
      <c r="G1558" s="231">
        <f>VLOOKUP(D1558,Objetivos!$G$5:$H$3000,2,0)</f>
        <v>2415.2438736842105</v>
      </c>
      <c r="H1558" s="234">
        <f t="shared" si="26"/>
        <v>6.4622873781236739E-2</v>
      </c>
      <c r="I1558" s="231">
        <f>IF(H1558="",0,RANK($H1558,H1557:H1558,0))</f>
        <v>1</v>
      </c>
    </row>
    <row r="1559" spans="1:9" ht="16.8" x14ac:dyDescent="0.35">
      <c r="A1559" s="216">
        <v>63</v>
      </c>
      <c r="B1559" s="216" t="s">
        <v>2566</v>
      </c>
      <c r="C1559" s="217" t="s">
        <v>469</v>
      </c>
      <c r="D1559" s="217">
        <v>1980</v>
      </c>
      <c r="E1559" s="217" t="s">
        <v>2571</v>
      </c>
      <c r="F1559" s="66">
        <f>IFERROR(VLOOKUP(D1559,'Vta RdV'!$A$3:$B$2000,2,0),0)</f>
        <v>0</v>
      </c>
      <c r="G1559" s="66">
        <f>VLOOKUP(D1559,Objetivos!$G$5:$H$3000,2,0)</f>
        <v>2265.9428800000001</v>
      </c>
      <c r="H1559" s="67">
        <f t="shared" si="26"/>
        <v>0</v>
      </c>
      <c r="I1559" s="66">
        <f>IF(H1559="",0,RANK($H1559,H1559:H1560,0))</f>
        <v>1</v>
      </c>
    </row>
    <row r="1560" spans="1:9" ht="17.399999999999999" thickBot="1" x14ac:dyDescent="0.4">
      <c r="A1560" s="218">
        <v>63</v>
      </c>
      <c r="B1560" s="218" t="s">
        <v>2566</v>
      </c>
      <c r="C1560" s="219" t="s">
        <v>469</v>
      </c>
      <c r="D1560" s="219">
        <v>53274</v>
      </c>
      <c r="E1560" s="219" t="s">
        <v>2572</v>
      </c>
      <c r="F1560" s="55">
        <f>IFERROR(VLOOKUP(D1560,'Vta RdV'!$A$3:$B$2000,2,0),0)</f>
        <v>0</v>
      </c>
      <c r="G1560" s="55">
        <f>VLOOKUP(D1560,Objetivos!$G$5:$H$3000,2,0)</f>
        <v>2153.7484884210526</v>
      </c>
      <c r="H1560" s="56">
        <f t="shared" si="26"/>
        <v>0</v>
      </c>
      <c r="I1560" s="55">
        <f>IF(H1560="",0,RANK($H1560,H1559:H1560,0))</f>
        <v>1</v>
      </c>
    </row>
    <row r="1561" spans="1:9" ht="16.8" x14ac:dyDescent="0.35">
      <c r="A1561" s="220">
        <v>63</v>
      </c>
      <c r="B1561" s="220" t="s">
        <v>2566</v>
      </c>
      <c r="C1561" s="221" t="s">
        <v>469</v>
      </c>
      <c r="D1561" s="221">
        <v>25101</v>
      </c>
      <c r="E1561" s="221" t="s">
        <v>2573</v>
      </c>
      <c r="F1561" s="230">
        <f>IFERROR(VLOOKUP(D1561,'Vta RdV'!$A$3:$B$2000,2,0),0)</f>
        <v>0</v>
      </c>
      <c r="G1561" s="230">
        <f>VLOOKUP(D1561,Objetivos!$G$5:$H$3000,2,0)</f>
        <v>2058.2706778947372</v>
      </c>
      <c r="H1561" s="233">
        <f t="shared" si="26"/>
        <v>0</v>
      </c>
      <c r="I1561" s="230">
        <f>IF(H1561="",0,RANK($H1561,H1561:H1562,0))</f>
        <v>1</v>
      </c>
    </row>
    <row r="1562" spans="1:9" ht="17.399999999999999" thickBot="1" x14ac:dyDescent="0.4">
      <c r="A1562" s="222">
        <v>63</v>
      </c>
      <c r="B1562" s="222" t="s">
        <v>2566</v>
      </c>
      <c r="C1562" s="223" t="s">
        <v>469</v>
      </c>
      <c r="D1562" s="223">
        <v>58944</v>
      </c>
      <c r="E1562" s="223" t="s">
        <v>2574</v>
      </c>
      <c r="F1562" s="231">
        <f>IFERROR(VLOOKUP(D1562,'Vta RdV'!$A$3:$B$2000,2,0),0)</f>
        <v>0</v>
      </c>
      <c r="G1562" s="231">
        <f>VLOOKUP(D1562,Objetivos!$G$5:$H$3000,2,0)</f>
        <v>1820.350152</v>
      </c>
      <c r="H1562" s="234">
        <f t="shared" si="26"/>
        <v>0</v>
      </c>
      <c r="I1562" s="231">
        <f>IF(H1562="",0,RANK($H1562,H1561:H1562,0))</f>
        <v>1</v>
      </c>
    </row>
    <row r="1563" spans="1:9" ht="16.8" x14ac:dyDescent="0.35">
      <c r="A1563" s="216">
        <v>63</v>
      </c>
      <c r="B1563" s="216" t="s">
        <v>2566</v>
      </c>
      <c r="C1563" s="217" t="s">
        <v>469</v>
      </c>
      <c r="D1563" s="217">
        <v>53134</v>
      </c>
      <c r="E1563" s="217" t="s">
        <v>2575</v>
      </c>
      <c r="F1563" s="66">
        <f>IFERROR(VLOOKUP(D1563,'Vta RdV'!$A$3:$B$2000,2,0),0)</f>
        <v>0</v>
      </c>
      <c r="G1563" s="66">
        <f>VLOOKUP(D1563,Objetivos!$G$5:$H$3000,2,0)</f>
        <v>1819.9343600000002</v>
      </c>
      <c r="H1563" s="67">
        <f t="shared" si="26"/>
        <v>0</v>
      </c>
      <c r="I1563" s="66">
        <f>IF(H1563="",0,RANK($H1563,H1563:H1564,0))</f>
        <v>1</v>
      </c>
    </row>
    <row r="1564" spans="1:9" ht="17.399999999999999" thickBot="1" x14ac:dyDescent="0.4">
      <c r="A1564" s="218">
        <v>63</v>
      </c>
      <c r="B1564" s="218" t="s">
        <v>2566</v>
      </c>
      <c r="C1564" s="219" t="s">
        <v>469</v>
      </c>
      <c r="D1564" s="219">
        <v>42366</v>
      </c>
      <c r="E1564" s="219" t="s">
        <v>2576</v>
      </c>
      <c r="F1564" s="55">
        <f>IFERROR(VLOOKUP(D1564,'Vta RdV'!$A$3:$B$2000,2,0),0)</f>
        <v>0</v>
      </c>
      <c r="G1564" s="55">
        <f>VLOOKUP(D1564,Objetivos!$G$5:$H$3000,2,0)</f>
        <v>1677.2329010526316</v>
      </c>
      <c r="H1564" s="56">
        <f t="shared" si="26"/>
        <v>0</v>
      </c>
      <c r="I1564" s="55">
        <f>IF(H1564="",0,RANK($H1564,H1563:H1564,0))</f>
        <v>1</v>
      </c>
    </row>
    <row r="1565" spans="1:9" ht="16.8" x14ac:dyDescent="0.35">
      <c r="A1565" s="220">
        <v>63</v>
      </c>
      <c r="B1565" s="220" t="s">
        <v>2566</v>
      </c>
      <c r="C1565" s="221" t="s">
        <v>469</v>
      </c>
      <c r="D1565" s="221">
        <v>53866</v>
      </c>
      <c r="E1565" s="221" t="s">
        <v>2577</v>
      </c>
      <c r="F1565" s="230">
        <f>IFERROR(VLOOKUP(D1565,'Vta RdV'!$A$3:$B$2000,2,0),0)</f>
        <v>0</v>
      </c>
      <c r="G1565" s="230">
        <f>VLOOKUP(D1565,Objetivos!$G$5:$H$3000,2,0)</f>
        <v>1492.1756210526319</v>
      </c>
      <c r="H1565" s="233">
        <f t="shared" si="26"/>
        <v>0</v>
      </c>
      <c r="I1565" s="230">
        <f>IF(H1565="",0,RANK($H1565,H1565:H1566,0))</f>
        <v>1</v>
      </c>
    </row>
    <row r="1566" spans="1:9" ht="17.399999999999999" thickBot="1" x14ac:dyDescent="0.4">
      <c r="A1566" s="222">
        <v>63</v>
      </c>
      <c r="B1566" s="222" t="s">
        <v>2566</v>
      </c>
      <c r="C1566" s="223" t="s">
        <v>469</v>
      </c>
      <c r="D1566" s="223">
        <v>53516</v>
      </c>
      <c r="E1566" s="223" t="s">
        <v>2578</v>
      </c>
      <c r="F1566" s="231">
        <f>IFERROR(VLOOKUP(D1566,'Vta RdV'!$A$3:$B$2000,2,0),0)</f>
        <v>0</v>
      </c>
      <c r="G1566" s="231">
        <f>VLOOKUP(D1566,Objetivos!$G$5:$H$3000,2,0)</f>
        <v>1418.4378021052632</v>
      </c>
      <c r="H1566" s="234">
        <f t="shared" si="26"/>
        <v>0</v>
      </c>
      <c r="I1566" s="231">
        <f>IF(H1566="",0,RANK($H1566,H1565:H1566,0))</f>
        <v>1</v>
      </c>
    </row>
    <row r="1567" spans="1:9" ht="16.8" x14ac:dyDescent="0.35">
      <c r="A1567" s="216">
        <v>63</v>
      </c>
      <c r="B1567" s="216" t="s">
        <v>2566</v>
      </c>
      <c r="C1567" s="217" t="s">
        <v>469</v>
      </c>
      <c r="D1567" s="217">
        <v>53578</v>
      </c>
      <c r="E1567" s="217" t="s">
        <v>2579</v>
      </c>
      <c r="F1567" s="66">
        <f>IFERROR(VLOOKUP(D1567,'Vta RdV'!$A$3:$B$2000,2,0),0)</f>
        <v>0</v>
      </c>
      <c r="G1567" s="66">
        <f>VLOOKUP(D1567,Objetivos!$G$5:$H$3000,2,0)</f>
        <v>1132.6325280000001</v>
      </c>
      <c r="H1567" s="67">
        <f t="shared" si="26"/>
        <v>0</v>
      </c>
      <c r="I1567" s="66">
        <f>IF(H1567="",0,RANK($H1567,H1567:H1568,0))</f>
        <v>1</v>
      </c>
    </row>
    <row r="1568" spans="1:9" ht="17.399999999999999" thickBot="1" x14ac:dyDescent="0.4">
      <c r="A1568" s="218">
        <v>63</v>
      </c>
      <c r="B1568" s="218" t="s">
        <v>2566</v>
      </c>
      <c r="C1568" s="219" t="s">
        <v>469</v>
      </c>
      <c r="D1568" s="219">
        <v>54072</v>
      </c>
      <c r="E1568" s="219" t="s">
        <v>2580</v>
      </c>
      <c r="F1568" s="55">
        <f>IFERROR(VLOOKUP(D1568,'Vta RdV'!$A$3:$B$2000,2,0),0)</f>
        <v>0</v>
      </c>
      <c r="G1568" s="55">
        <f>VLOOKUP(D1568,Objetivos!$G$5:$H$3000,2,0)</f>
        <v>1195.3603200000002</v>
      </c>
      <c r="H1568" s="56">
        <f t="shared" si="26"/>
        <v>0</v>
      </c>
      <c r="I1568" s="55">
        <f>IF(H1568="",0,RANK($H1568,H1567:H1568,0))</f>
        <v>1</v>
      </c>
    </row>
    <row r="1569" spans="1:5" ht="16.8" x14ac:dyDescent="0.35">
      <c r="A1569" s="228"/>
      <c r="B1569" s="228"/>
      <c r="C1569" s="229"/>
      <c r="D1569" s="229"/>
      <c r="E1569" s="229"/>
    </row>
    <row r="1570" spans="1:5" ht="16.8" x14ac:dyDescent="0.35">
      <c r="A1570" s="228"/>
      <c r="B1570" s="228"/>
      <c r="C1570" s="229"/>
      <c r="D1570" s="229"/>
      <c r="E1570" s="229"/>
    </row>
    <row r="1571" spans="1:5" ht="16.8" x14ac:dyDescent="0.35">
      <c r="A1571" s="228"/>
      <c r="B1571" s="228"/>
      <c r="C1571" s="229"/>
      <c r="D1571" s="229"/>
      <c r="E1571" s="229"/>
    </row>
    <row r="1572" spans="1:5" ht="16.8" x14ac:dyDescent="0.35">
      <c r="A1572" s="228"/>
      <c r="B1572" s="228"/>
      <c r="C1572" s="229"/>
      <c r="D1572" s="229"/>
      <c r="E1572" s="229"/>
    </row>
    <row r="1573" spans="1:5" ht="16.8" x14ac:dyDescent="0.35">
      <c r="A1573" s="228"/>
      <c r="B1573" s="228"/>
      <c r="C1573" s="229"/>
      <c r="D1573" s="229"/>
      <c r="E1573" s="229"/>
    </row>
    <row r="1574" spans="1:5" ht="16.8" x14ac:dyDescent="0.35">
      <c r="A1574" s="228"/>
      <c r="B1574" s="228"/>
      <c r="C1574" s="229"/>
      <c r="D1574" s="229"/>
      <c r="E1574" s="229"/>
    </row>
    <row r="1575" spans="1:5" ht="16.8" x14ac:dyDescent="0.35">
      <c r="A1575" s="228"/>
      <c r="B1575" s="228"/>
      <c r="C1575" s="229"/>
      <c r="D1575" s="229"/>
      <c r="E1575" s="229"/>
    </row>
    <row r="1576" spans="1:5" ht="16.8" x14ac:dyDescent="0.35">
      <c r="A1576" s="228"/>
      <c r="B1576" s="228"/>
      <c r="C1576" s="229"/>
      <c r="D1576" s="229"/>
      <c r="E1576" s="229"/>
    </row>
    <row r="1577" spans="1:5" ht="16.8" x14ac:dyDescent="0.35">
      <c r="A1577" s="228"/>
      <c r="B1577" s="228"/>
      <c r="C1577" s="229"/>
      <c r="D1577" s="229"/>
      <c r="E1577" s="229"/>
    </row>
    <row r="1578" spans="1:5" ht="16.8" x14ac:dyDescent="0.35">
      <c r="A1578" s="228"/>
      <c r="B1578" s="228"/>
      <c r="C1578" s="229"/>
      <c r="D1578" s="229"/>
      <c r="E1578" s="229"/>
    </row>
    <row r="1579" spans="1:5" ht="16.8" x14ac:dyDescent="0.35">
      <c r="A1579" s="228"/>
      <c r="B1579" s="228"/>
      <c r="C1579" s="229"/>
      <c r="D1579" s="229"/>
      <c r="E1579" s="229"/>
    </row>
    <row r="1580" spans="1:5" ht="16.8" x14ac:dyDescent="0.35">
      <c r="A1580" s="228"/>
      <c r="B1580" s="228"/>
      <c r="C1580" s="229"/>
      <c r="D1580" s="229"/>
      <c r="E1580" s="229"/>
    </row>
    <row r="1581" spans="1:5" ht="16.8" x14ac:dyDescent="0.35">
      <c r="A1581" s="228"/>
      <c r="B1581" s="228"/>
      <c r="C1581" s="229"/>
      <c r="D1581" s="229"/>
      <c r="E1581" s="229"/>
    </row>
    <row r="1582" spans="1:5" ht="16.8" x14ac:dyDescent="0.35">
      <c r="A1582" s="228"/>
      <c r="B1582" s="228"/>
      <c r="C1582" s="229"/>
      <c r="D1582" s="229"/>
      <c r="E1582" s="229"/>
    </row>
    <row r="1583" spans="1:5" ht="16.8" x14ac:dyDescent="0.35">
      <c r="A1583" s="228"/>
      <c r="B1583" s="228"/>
      <c r="C1583" s="229"/>
      <c r="D1583" s="229"/>
      <c r="E1583" s="229"/>
    </row>
    <row r="1584" spans="1:5" ht="16.8" x14ac:dyDescent="0.35">
      <c r="A1584" s="228"/>
      <c r="B1584" s="228"/>
      <c r="C1584" s="229"/>
      <c r="D1584" s="229"/>
      <c r="E1584" s="229"/>
    </row>
    <row r="1585" spans="1:5" ht="16.8" x14ac:dyDescent="0.35">
      <c r="A1585" s="228"/>
      <c r="B1585" s="228"/>
      <c r="C1585" s="229"/>
      <c r="D1585" s="229"/>
      <c r="E1585" s="229"/>
    </row>
    <row r="1586" spans="1:5" ht="16.8" x14ac:dyDescent="0.35">
      <c r="A1586" s="228"/>
      <c r="B1586" s="228"/>
      <c r="C1586" s="229"/>
      <c r="D1586" s="229"/>
      <c r="E1586" s="229"/>
    </row>
    <row r="1587" spans="1:5" ht="16.8" x14ac:dyDescent="0.35">
      <c r="A1587" s="228"/>
      <c r="B1587" s="228"/>
      <c r="C1587" s="229"/>
      <c r="D1587" s="229"/>
      <c r="E1587" s="229"/>
    </row>
    <row r="1588" spans="1:5" ht="16.8" x14ac:dyDescent="0.35">
      <c r="A1588" s="228"/>
      <c r="B1588" s="228"/>
      <c r="C1588" s="229"/>
      <c r="D1588" s="229"/>
      <c r="E1588" s="229"/>
    </row>
    <row r="1589" spans="1:5" ht="16.8" x14ac:dyDescent="0.35">
      <c r="A1589" s="228"/>
      <c r="B1589" s="228"/>
      <c r="C1589" s="229"/>
      <c r="D1589" s="229"/>
      <c r="E1589" s="229"/>
    </row>
    <row r="1590" spans="1:5" ht="16.8" x14ac:dyDescent="0.35">
      <c r="A1590" s="228"/>
      <c r="B1590" s="228"/>
      <c r="C1590" s="229"/>
      <c r="D1590" s="229"/>
      <c r="E1590" s="229"/>
    </row>
    <row r="1591" spans="1:5" ht="16.8" x14ac:dyDescent="0.35">
      <c r="A1591" s="228"/>
      <c r="B1591" s="228"/>
      <c r="C1591" s="229"/>
      <c r="D1591" s="229"/>
      <c r="E1591" s="229"/>
    </row>
    <row r="1592" spans="1:5" ht="16.8" x14ac:dyDescent="0.35">
      <c r="A1592" s="228"/>
      <c r="B1592" s="228"/>
      <c r="C1592" s="229"/>
      <c r="D1592" s="229"/>
      <c r="E1592" s="229"/>
    </row>
    <row r="1593" spans="1:5" ht="16.8" x14ac:dyDescent="0.35">
      <c r="A1593" s="228"/>
      <c r="B1593" s="228"/>
      <c r="C1593" s="229"/>
      <c r="D1593" s="229"/>
      <c r="E1593" s="229"/>
    </row>
    <row r="1594" spans="1:5" ht="16.8" x14ac:dyDescent="0.35">
      <c r="A1594" s="228"/>
      <c r="B1594" s="228"/>
      <c r="C1594" s="229"/>
      <c r="D1594" s="229"/>
      <c r="E1594" s="229"/>
    </row>
    <row r="1595" spans="1:5" ht="16.8" x14ac:dyDescent="0.35">
      <c r="A1595" s="228"/>
      <c r="B1595" s="228"/>
      <c r="C1595" s="229"/>
      <c r="D1595" s="229"/>
      <c r="E1595" s="229"/>
    </row>
    <row r="1596" spans="1:5" ht="16.8" x14ac:dyDescent="0.35">
      <c r="A1596" s="228"/>
      <c r="B1596" s="228"/>
      <c r="C1596" s="229"/>
      <c r="D1596" s="229"/>
      <c r="E1596" s="229"/>
    </row>
    <row r="1597" spans="1:5" ht="16.8" x14ac:dyDescent="0.35">
      <c r="A1597" s="228"/>
      <c r="B1597" s="228"/>
      <c r="C1597" s="229"/>
      <c r="D1597" s="229"/>
      <c r="E1597" s="229"/>
    </row>
    <row r="1598" spans="1:5" ht="16.8" x14ac:dyDescent="0.35">
      <c r="A1598" s="228"/>
      <c r="B1598" s="228"/>
      <c r="C1598" s="229"/>
      <c r="D1598" s="229"/>
      <c r="E1598" s="229"/>
    </row>
    <row r="1599" spans="1:5" ht="16.8" x14ac:dyDescent="0.35">
      <c r="A1599" s="228"/>
      <c r="B1599" s="228"/>
      <c r="C1599" s="229"/>
      <c r="D1599" s="229"/>
      <c r="E1599" s="229"/>
    </row>
    <row r="1600" spans="1:5" ht="16.8" x14ac:dyDescent="0.35">
      <c r="A1600" s="228"/>
      <c r="B1600" s="228"/>
      <c r="C1600" s="229"/>
      <c r="D1600" s="229"/>
      <c r="E1600" s="229"/>
    </row>
    <row r="1601" spans="1:5" ht="16.8" x14ac:dyDescent="0.35">
      <c r="A1601" s="228"/>
      <c r="B1601" s="228"/>
      <c r="C1601" s="229"/>
      <c r="D1601" s="229"/>
      <c r="E1601" s="229"/>
    </row>
    <row r="1602" spans="1:5" ht="16.8" x14ac:dyDescent="0.35">
      <c r="A1602" s="228"/>
      <c r="B1602" s="228"/>
      <c r="C1602" s="229"/>
      <c r="D1602" s="229"/>
      <c r="E1602" s="229"/>
    </row>
    <row r="1603" spans="1:5" ht="16.8" x14ac:dyDescent="0.35">
      <c r="A1603" s="228"/>
      <c r="B1603" s="228"/>
      <c r="C1603" s="229"/>
      <c r="D1603" s="229"/>
      <c r="E1603" s="229"/>
    </row>
    <row r="1604" spans="1:5" ht="16.8" x14ac:dyDescent="0.35">
      <c r="A1604" s="228"/>
      <c r="B1604" s="228"/>
      <c r="C1604" s="229"/>
      <c r="D1604" s="229"/>
      <c r="E1604" s="229"/>
    </row>
    <row r="1605" spans="1:5" ht="16.8" x14ac:dyDescent="0.35">
      <c r="A1605" s="228"/>
      <c r="B1605" s="228"/>
      <c r="C1605" s="229"/>
      <c r="D1605" s="229"/>
      <c r="E1605" s="229"/>
    </row>
    <row r="1606" spans="1:5" ht="16.8" x14ac:dyDescent="0.35">
      <c r="A1606" s="228"/>
      <c r="B1606" s="228"/>
      <c r="C1606" s="229"/>
      <c r="D1606" s="229"/>
      <c r="E1606" s="229"/>
    </row>
    <row r="1607" spans="1:5" ht="16.8" x14ac:dyDescent="0.35">
      <c r="A1607" s="228"/>
      <c r="B1607" s="228"/>
      <c r="C1607" s="229"/>
      <c r="D1607" s="229"/>
      <c r="E1607" s="229"/>
    </row>
    <row r="1608" spans="1:5" ht="16.8" x14ac:dyDescent="0.35">
      <c r="A1608" s="228"/>
      <c r="B1608" s="228"/>
      <c r="C1608" s="229"/>
      <c r="D1608" s="229"/>
      <c r="E1608" s="229"/>
    </row>
    <row r="1609" spans="1:5" ht="16.8" x14ac:dyDescent="0.35">
      <c r="A1609" s="228"/>
      <c r="B1609" s="228"/>
      <c r="C1609" s="229"/>
      <c r="D1609" s="229"/>
      <c r="E1609" s="229"/>
    </row>
    <row r="1610" spans="1:5" ht="16.8" x14ac:dyDescent="0.35">
      <c r="A1610" s="228"/>
      <c r="B1610" s="228"/>
      <c r="C1610" s="229"/>
      <c r="D1610" s="229"/>
      <c r="E1610" s="229"/>
    </row>
    <row r="1611" spans="1:5" ht="16.8" x14ac:dyDescent="0.35">
      <c r="A1611" s="228"/>
      <c r="B1611" s="228"/>
      <c r="C1611" s="229"/>
      <c r="D1611" s="229"/>
      <c r="E1611" s="229"/>
    </row>
    <row r="1612" spans="1:5" ht="16.8" x14ac:dyDescent="0.35">
      <c r="A1612" s="228"/>
      <c r="B1612" s="228"/>
      <c r="C1612" s="229"/>
      <c r="D1612" s="229"/>
      <c r="E1612" s="229"/>
    </row>
    <row r="1613" spans="1:5" ht="16.8" x14ac:dyDescent="0.35">
      <c r="A1613" s="228"/>
      <c r="B1613" s="228"/>
      <c r="C1613" s="229"/>
      <c r="D1613" s="229"/>
      <c r="E1613" s="229"/>
    </row>
    <row r="1614" spans="1:5" ht="16.8" x14ac:dyDescent="0.35">
      <c r="A1614" s="228"/>
      <c r="B1614" s="228"/>
      <c r="C1614" s="229"/>
      <c r="D1614" s="229"/>
      <c r="E1614" s="229"/>
    </row>
    <row r="1615" spans="1:5" ht="16.8" x14ac:dyDescent="0.35">
      <c r="A1615" s="228"/>
      <c r="B1615" s="228"/>
      <c r="C1615" s="229"/>
      <c r="D1615" s="229"/>
      <c r="E1615" s="229"/>
    </row>
    <row r="1616" spans="1:5" ht="16.8" x14ac:dyDescent="0.35">
      <c r="A1616" s="228"/>
      <c r="B1616" s="228"/>
      <c r="C1616" s="229"/>
      <c r="D1616" s="229"/>
      <c r="E1616" s="229"/>
    </row>
    <row r="1617" spans="1:5" ht="16.8" x14ac:dyDescent="0.35">
      <c r="A1617" s="228"/>
      <c r="B1617" s="228"/>
      <c r="C1617" s="229"/>
      <c r="D1617" s="229"/>
      <c r="E1617" s="229"/>
    </row>
    <row r="1618" spans="1:5" ht="16.8" x14ac:dyDescent="0.35">
      <c r="A1618" s="228"/>
      <c r="B1618" s="228"/>
      <c r="C1618" s="229"/>
      <c r="D1618" s="229"/>
      <c r="E1618" s="229"/>
    </row>
    <row r="1619" spans="1:5" ht="16.8" x14ac:dyDescent="0.35">
      <c r="A1619" s="228"/>
      <c r="B1619" s="228"/>
      <c r="C1619" s="229"/>
      <c r="D1619" s="229"/>
      <c r="E1619" s="229"/>
    </row>
    <row r="1620" spans="1:5" ht="16.8" x14ac:dyDescent="0.35">
      <c r="A1620" s="228"/>
      <c r="B1620" s="228"/>
      <c r="C1620" s="229"/>
      <c r="D1620" s="229"/>
      <c r="E1620" s="229"/>
    </row>
    <row r="1621" spans="1:5" ht="16.8" x14ac:dyDescent="0.35">
      <c r="A1621" s="228"/>
      <c r="B1621" s="228"/>
      <c r="C1621" s="229"/>
      <c r="D1621" s="229"/>
      <c r="E1621" s="229"/>
    </row>
    <row r="1622" spans="1:5" ht="16.8" x14ac:dyDescent="0.35">
      <c r="A1622" s="228"/>
      <c r="B1622" s="228"/>
      <c r="C1622" s="229"/>
      <c r="D1622" s="229"/>
      <c r="E1622" s="229"/>
    </row>
    <row r="1623" spans="1:5" ht="16.8" x14ac:dyDescent="0.35">
      <c r="A1623" s="228"/>
      <c r="B1623" s="228"/>
      <c r="C1623" s="229"/>
      <c r="D1623" s="229"/>
      <c r="E1623" s="229"/>
    </row>
    <row r="1624" spans="1:5" ht="16.8" x14ac:dyDescent="0.35">
      <c r="A1624" s="228"/>
      <c r="B1624" s="228"/>
      <c r="C1624" s="229"/>
      <c r="D1624" s="229"/>
      <c r="E1624" s="229"/>
    </row>
    <row r="1625" spans="1:5" ht="16.8" x14ac:dyDescent="0.35">
      <c r="A1625" s="228"/>
      <c r="B1625" s="228"/>
      <c r="C1625" s="229"/>
      <c r="D1625" s="229"/>
      <c r="E1625" s="229"/>
    </row>
    <row r="1626" spans="1:5" ht="16.8" x14ac:dyDescent="0.35">
      <c r="A1626" s="228"/>
      <c r="B1626" s="228"/>
      <c r="C1626" s="229"/>
      <c r="D1626" s="229"/>
      <c r="E1626" s="229"/>
    </row>
    <row r="1627" spans="1:5" ht="16.8" x14ac:dyDescent="0.35">
      <c r="A1627" s="228"/>
      <c r="B1627" s="228"/>
      <c r="C1627" s="229"/>
      <c r="D1627" s="229"/>
      <c r="E1627" s="229"/>
    </row>
    <row r="1628" spans="1:5" ht="16.8" x14ac:dyDescent="0.35">
      <c r="A1628" s="228"/>
      <c r="B1628" s="228"/>
      <c r="C1628" s="229"/>
      <c r="D1628" s="229"/>
      <c r="E1628" s="229"/>
    </row>
    <row r="1629" spans="1:5" ht="16.8" x14ac:dyDescent="0.35">
      <c r="A1629" s="228"/>
      <c r="B1629" s="228"/>
      <c r="C1629" s="229"/>
      <c r="D1629" s="229"/>
      <c r="E1629" s="229"/>
    </row>
    <row r="1630" spans="1:5" ht="16.8" x14ac:dyDescent="0.35">
      <c r="A1630" s="228"/>
      <c r="B1630" s="228"/>
      <c r="C1630" s="229"/>
      <c r="D1630" s="229"/>
      <c r="E1630" s="229"/>
    </row>
    <row r="1631" spans="1:5" ht="16.8" x14ac:dyDescent="0.35">
      <c r="A1631" s="228"/>
      <c r="B1631" s="228"/>
      <c r="C1631" s="229"/>
      <c r="D1631" s="229"/>
      <c r="E1631" s="229"/>
    </row>
    <row r="1632" spans="1:5" ht="16.8" x14ac:dyDescent="0.35">
      <c r="A1632" s="228"/>
      <c r="B1632" s="228"/>
      <c r="C1632" s="229"/>
      <c r="D1632" s="229"/>
      <c r="E1632" s="229"/>
    </row>
    <row r="1633" spans="1:5" ht="16.8" x14ac:dyDescent="0.35">
      <c r="A1633" s="228"/>
      <c r="B1633" s="228"/>
      <c r="C1633" s="229"/>
      <c r="D1633" s="229"/>
      <c r="E1633" s="229"/>
    </row>
    <row r="1634" spans="1:5" ht="16.8" x14ac:dyDescent="0.35">
      <c r="A1634" s="228"/>
      <c r="B1634" s="228"/>
      <c r="C1634" s="229"/>
      <c r="D1634" s="229"/>
      <c r="E1634" s="229"/>
    </row>
    <row r="1635" spans="1:5" ht="16.8" x14ac:dyDescent="0.35">
      <c r="A1635" s="228"/>
      <c r="B1635" s="228"/>
      <c r="C1635" s="229"/>
      <c r="D1635" s="229"/>
      <c r="E1635" s="229"/>
    </row>
    <row r="1636" spans="1:5" ht="16.8" x14ac:dyDescent="0.35">
      <c r="A1636" s="228"/>
      <c r="B1636" s="228"/>
      <c r="C1636" s="229"/>
      <c r="D1636" s="229"/>
      <c r="E1636" s="229"/>
    </row>
    <row r="1637" spans="1:5" ht="16.8" x14ac:dyDescent="0.35">
      <c r="A1637" s="228"/>
      <c r="B1637" s="228"/>
      <c r="C1637" s="229"/>
      <c r="D1637" s="229"/>
      <c r="E1637" s="229"/>
    </row>
    <row r="1638" spans="1:5" ht="16.8" x14ac:dyDescent="0.35">
      <c r="A1638" s="228"/>
      <c r="B1638" s="228"/>
      <c r="C1638" s="229"/>
      <c r="D1638" s="229"/>
      <c r="E1638" s="229"/>
    </row>
    <row r="1639" spans="1:5" ht="16.8" x14ac:dyDescent="0.35">
      <c r="A1639" s="228"/>
      <c r="B1639" s="228"/>
      <c r="C1639" s="229"/>
      <c r="D1639" s="229"/>
      <c r="E1639" s="229"/>
    </row>
    <row r="1640" spans="1:5" ht="16.8" x14ac:dyDescent="0.35">
      <c r="A1640" s="228"/>
      <c r="B1640" s="228"/>
      <c r="C1640" s="229"/>
      <c r="D1640" s="229"/>
      <c r="E1640" s="229"/>
    </row>
    <row r="1641" spans="1:5" ht="16.8" x14ac:dyDescent="0.35">
      <c r="A1641" s="228"/>
      <c r="B1641" s="228"/>
      <c r="C1641" s="229"/>
      <c r="D1641" s="229"/>
      <c r="E1641" s="229"/>
    </row>
    <row r="1642" spans="1:5" ht="16.8" x14ac:dyDescent="0.35">
      <c r="A1642" s="228"/>
      <c r="B1642" s="228"/>
      <c r="C1642" s="229"/>
      <c r="D1642" s="229"/>
      <c r="E1642" s="229"/>
    </row>
    <row r="1643" spans="1:5" ht="16.8" x14ac:dyDescent="0.35">
      <c r="A1643" s="228"/>
      <c r="B1643" s="228"/>
      <c r="C1643" s="229"/>
      <c r="D1643" s="229"/>
      <c r="E1643" s="229"/>
    </row>
    <row r="1644" spans="1:5" ht="16.8" x14ac:dyDescent="0.35">
      <c r="A1644" s="228"/>
      <c r="B1644" s="228"/>
      <c r="C1644" s="229"/>
      <c r="D1644" s="229"/>
      <c r="E1644" s="229"/>
    </row>
    <row r="1645" spans="1:5" ht="16.8" x14ac:dyDescent="0.35">
      <c r="A1645" s="228"/>
      <c r="B1645" s="228"/>
      <c r="C1645" s="229"/>
      <c r="D1645" s="229"/>
      <c r="E1645" s="229"/>
    </row>
    <row r="1646" spans="1:5" ht="16.8" x14ac:dyDescent="0.35">
      <c r="A1646" s="228"/>
      <c r="B1646" s="228"/>
      <c r="C1646" s="229"/>
      <c r="D1646" s="229"/>
      <c r="E1646" s="229"/>
    </row>
    <row r="1647" spans="1:5" ht="16.8" x14ac:dyDescent="0.35">
      <c r="A1647" s="228"/>
      <c r="B1647" s="228"/>
      <c r="C1647" s="229"/>
      <c r="D1647" s="229"/>
      <c r="E1647" s="229"/>
    </row>
    <row r="1648" spans="1:5" ht="16.8" x14ac:dyDescent="0.35">
      <c r="A1648" s="228"/>
      <c r="B1648" s="228"/>
      <c r="C1648" s="229"/>
      <c r="D1648" s="229"/>
      <c r="E1648" s="229"/>
    </row>
    <row r="1649" spans="1:5" ht="16.8" x14ac:dyDescent="0.35">
      <c r="A1649" s="228"/>
      <c r="B1649" s="228"/>
      <c r="C1649" s="229"/>
      <c r="D1649" s="229"/>
      <c r="E1649" s="229"/>
    </row>
    <row r="1650" spans="1:5" ht="16.8" x14ac:dyDescent="0.35">
      <c r="A1650" s="228"/>
      <c r="B1650" s="228"/>
      <c r="C1650" s="229"/>
      <c r="D1650" s="229"/>
      <c r="E1650" s="229"/>
    </row>
    <row r="1651" spans="1:5" ht="16.8" x14ac:dyDescent="0.35">
      <c r="A1651" s="228"/>
      <c r="B1651" s="228"/>
      <c r="C1651" s="229"/>
      <c r="D1651" s="229"/>
      <c r="E1651" s="229"/>
    </row>
    <row r="1652" spans="1:5" ht="16.8" x14ac:dyDescent="0.35">
      <c r="A1652" s="228"/>
      <c r="B1652" s="228"/>
      <c r="C1652" s="229"/>
      <c r="D1652" s="229"/>
      <c r="E1652" s="229"/>
    </row>
    <row r="1653" spans="1:5" ht="16.8" x14ac:dyDescent="0.35">
      <c r="A1653" s="228"/>
      <c r="B1653" s="228"/>
      <c r="C1653" s="229"/>
      <c r="D1653" s="229"/>
      <c r="E1653" s="229"/>
    </row>
    <row r="1654" spans="1:5" ht="16.8" x14ac:dyDescent="0.35">
      <c r="A1654" s="228"/>
      <c r="B1654" s="228"/>
      <c r="C1654" s="229"/>
      <c r="D1654" s="229"/>
      <c r="E1654" s="229"/>
    </row>
    <row r="1655" spans="1:5" ht="16.8" x14ac:dyDescent="0.35">
      <c r="A1655" s="228"/>
      <c r="B1655" s="228"/>
      <c r="C1655" s="229"/>
      <c r="D1655" s="229"/>
      <c r="E1655" s="229"/>
    </row>
    <row r="1656" spans="1:5" ht="16.8" x14ac:dyDescent="0.35">
      <c r="A1656" s="228"/>
      <c r="B1656" s="228"/>
      <c r="C1656" s="229"/>
      <c r="D1656" s="229"/>
      <c r="E1656" s="229"/>
    </row>
    <row r="1657" spans="1:5" ht="16.8" x14ac:dyDescent="0.35">
      <c r="A1657" s="228"/>
      <c r="B1657" s="228"/>
      <c r="C1657" s="229"/>
      <c r="D1657" s="229"/>
      <c r="E1657" s="229"/>
    </row>
    <row r="1658" spans="1:5" ht="16.8" x14ac:dyDescent="0.35">
      <c r="A1658" s="228"/>
      <c r="B1658" s="228"/>
      <c r="C1658" s="229"/>
      <c r="D1658" s="229"/>
      <c r="E1658" s="229"/>
    </row>
    <row r="1659" spans="1:5" ht="16.8" x14ac:dyDescent="0.35">
      <c r="A1659" s="228"/>
      <c r="B1659" s="228"/>
      <c r="C1659" s="229"/>
      <c r="D1659" s="229"/>
      <c r="E1659" s="229"/>
    </row>
    <row r="1660" spans="1:5" ht="16.8" x14ac:dyDescent="0.35">
      <c r="A1660" s="228"/>
      <c r="B1660" s="228"/>
      <c r="C1660" s="229"/>
      <c r="D1660" s="229"/>
      <c r="E1660" s="229"/>
    </row>
    <row r="1661" spans="1:5" ht="16.8" x14ac:dyDescent="0.35">
      <c r="A1661" s="228"/>
      <c r="B1661" s="228"/>
      <c r="C1661" s="229"/>
      <c r="D1661" s="229"/>
      <c r="E1661" s="229"/>
    </row>
    <row r="1662" spans="1:5" ht="16.8" x14ac:dyDescent="0.35">
      <c r="A1662" s="228"/>
      <c r="B1662" s="228"/>
      <c r="C1662" s="229"/>
      <c r="D1662" s="229"/>
      <c r="E1662" s="229"/>
    </row>
    <row r="1663" spans="1:5" ht="16.8" x14ac:dyDescent="0.35">
      <c r="A1663" s="228"/>
      <c r="B1663" s="228"/>
      <c r="C1663" s="229"/>
      <c r="D1663" s="229"/>
      <c r="E1663" s="229"/>
    </row>
    <row r="1664" spans="1:5" ht="16.8" x14ac:dyDescent="0.35">
      <c r="A1664" s="228"/>
      <c r="B1664" s="228"/>
      <c r="C1664" s="229"/>
      <c r="D1664" s="229"/>
      <c r="E1664" s="229"/>
    </row>
    <row r="1665" spans="1:5" ht="16.8" x14ac:dyDescent="0.35">
      <c r="A1665" s="228"/>
      <c r="B1665" s="228"/>
      <c r="C1665" s="229"/>
      <c r="D1665" s="229"/>
      <c r="E1665" s="229"/>
    </row>
    <row r="1666" spans="1:5" ht="16.8" x14ac:dyDescent="0.35">
      <c r="A1666" s="228"/>
      <c r="B1666" s="228"/>
      <c r="C1666" s="229"/>
      <c r="D1666" s="229"/>
      <c r="E1666" s="229"/>
    </row>
    <row r="1667" spans="1:5" ht="16.8" x14ac:dyDescent="0.35">
      <c r="A1667" s="228"/>
      <c r="B1667" s="228"/>
      <c r="C1667" s="229"/>
      <c r="D1667" s="229"/>
      <c r="E1667" s="229"/>
    </row>
    <row r="1668" spans="1:5" ht="16.8" x14ac:dyDescent="0.35">
      <c r="A1668" s="228"/>
      <c r="B1668" s="228"/>
      <c r="C1668" s="229"/>
      <c r="D1668" s="229"/>
      <c r="E1668" s="229"/>
    </row>
    <row r="1669" spans="1:5" ht="16.8" x14ac:dyDescent="0.35">
      <c r="A1669" s="228"/>
      <c r="B1669" s="228"/>
      <c r="C1669" s="229"/>
      <c r="D1669" s="229"/>
      <c r="E1669" s="229"/>
    </row>
    <row r="1670" spans="1:5" ht="16.8" x14ac:dyDescent="0.35">
      <c r="A1670" s="228"/>
      <c r="B1670" s="228"/>
      <c r="C1670" s="229"/>
      <c r="D1670" s="229"/>
      <c r="E1670" s="229"/>
    </row>
    <row r="1671" spans="1:5" ht="16.8" x14ac:dyDescent="0.35">
      <c r="A1671" s="228"/>
      <c r="B1671" s="228"/>
      <c r="C1671" s="229"/>
      <c r="D1671" s="229"/>
      <c r="E1671" s="229"/>
    </row>
    <row r="1672" spans="1:5" ht="16.8" x14ac:dyDescent="0.35">
      <c r="A1672" s="228"/>
      <c r="B1672" s="228"/>
      <c r="C1672" s="229"/>
      <c r="D1672" s="229"/>
      <c r="E1672" s="229"/>
    </row>
    <row r="1673" spans="1:5" ht="16.8" x14ac:dyDescent="0.35">
      <c r="A1673" s="228"/>
      <c r="B1673" s="228"/>
      <c r="C1673" s="229"/>
      <c r="D1673" s="229"/>
      <c r="E1673" s="229"/>
    </row>
    <row r="1674" spans="1:5" ht="16.8" x14ac:dyDescent="0.35">
      <c r="A1674" s="228"/>
      <c r="B1674" s="228"/>
      <c r="C1674" s="229"/>
      <c r="D1674" s="229"/>
      <c r="E1674" s="229"/>
    </row>
    <row r="1675" spans="1:5" ht="16.8" x14ac:dyDescent="0.35">
      <c r="A1675" s="228"/>
      <c r="B1675" s="228"/>
      <c r="C1675" s="229"/>
      <c r="D1675" s="229"/>
      <c r="E1675" s="229"/>
    </row>
    <row r="1676" spans="1:5" ht="16.8" x14ac:dyDescent="0.35">
      <c r="A1676" s="228"/>
      <c r="B1676" s="228"/>
      <c r="C1676" s="229"/>
      <c r="D1676" s="229"/>
      <c r="E1676" s="229"/>
    </row>
    <row r="1677" spans="1:5" ht="16.8" x14ac:dyDescent="0.35">
      <c r="A1677" s="228"/>
      <c r="B1677" s="228"/>
      <c r="C1677" s="229"/>
      <c r="D1677" s="229"/>
      <c r="E1677" s="229"/>
    </row>
    <row r="1678" spans="1:5" ht="16.8" x14ac:dyDescent="0.35">
      <c r="A1678" s="228"/>
      <c r="B1678" s="228"/>
      <c r="C1678" s="229"/>
      <c r="D1678" s="229"/>
      <c r="E1678" s="229"/>
    </row>
    <row r="1679" spans="1:5" ht="16.8" x14ac:dyDescent="0.35">
      <c r="A1679" s="228"/>
      <c r="B1679" s="228"/>
      <c r="C1679" s="229"/>
      <c r="D1679" s="229"/>
      <c r="E1679" s="229"/>
    </row>
    <row r="1680" spans="1:5" ht="16.8" x14ac:dyDescent="0.35">
      <c r="A1680" s="228"/>
      <c r="B1680" s="228"/>
      <c r="C1680" s="229"/>
      <c r="D1680" s="229"/>
      <c r="E1680" s="229"/>
    </row>
    <row r="1681" spans="1:5" ht="16.8" x14ac:dyDescent="0.35">
      <c r="A1681" s="228"/>
      <c r="B1681" s="228"/>
      <c r="C1681" s="229"/>
      <c r="D1681" s="229"/>
      <c r="E1681" s="229"/>
    </row>
    <row r="1682" spans="1:5" ht="16.8" x14ac:dyDescent="0.35">
      <c r="A1682" s="228"/>
      <c r="B1682" s="228"/>
      <c r="C1682" s="229"/>
      <c r="D1682" s="229"/>
      <c r="E1682" s="229"/>
    </row>
    <row r="1683" spans="1:5" ht="16.8" x14ac:dyDescent="0.35">
      <c r="A1683" s="228"/>
      <c r="B1683" s="228"/>
      <c r="C1683" s="229"/>
      <c r="D1683" s="229"/>
      <c r="E1683" s="229"/>
    </row>
    <row r="1684" spans="1:5" ht="16.8" x14ac:dyDescent="0.35">
      <c r="A1684" s="228"/>
      <c r="B1684" s="228"/>
      <c r="C1684" s="229"/>
      <c r="D1684" s="229"/>
      <c r="E1684" s="229"/>
    </row>
    <row r="1685" spans="1:5" ht="16.8" x14ac:dyDescent="0.35">
      <c r="A1685" s="228"/>
      <c r="B1685" s="228"/>
      <c r="C1685" s="229"/>
      <c r="D1685" s="229"/>
      <c r="E1685" s="229"/>
    </row>
    <row r="1686" spans="1:5" ht="16.8" x14ac:dyDescent="0.35">
      <c r="A1686" s="228"/>
      <c r="B1686" s="228"/>
      <c r="C1686" s="229"/>
      <c r="D1686" s="229"/>
      <c r="E1686" s="229"/>
    </row>
    <row r="1687" spans="1:5" ht="16.8" x14ac:dyDescent="0.35">
      <c r="A1687" s="228"/>
      <c r="B1687" s="228"/>
      <c r="C1687" s="229"/>
      <c r="D1687" s="229"/>
      <c r="E1687" s="229"/>
    </row>
    <row r="1688" spans="1:5" ht="16.8" x14ac:dyDescent="0.35">
      <c r="A1688" s="228"/>
      <c r="B1688" s="228"/>
      <c r="C1688" s="229"/>
      <c r="D1688" s="229"/>
      <c r="E1688" s="229"/>
    </row>
    <row r="1689" spans="1:5" ht="16.8" x14ac:dyDescent="0.35">
      <c r="A1689" s="228"/>
      <c r="B1689" s="228"/>
      <c r="C1689" s="229"/>
      <c r="D1689" s="229"/>
      <c r="E1689" s="229"/>
    </row>
    <row r="1690" spans="1:5" ht="16.8" x14ac:dyDescent="0.35">
      <c r="A1690" s="228"/>
      <c r="B1690" s="228"/>
      <c r="C1690" s="229"/>
      <c r="D1690" s="229"/>
      <c r="E1690" s="229"/>
    </row>
    <row r="1691" spans="1:5" ht="16.8" x14ac:dyDescent="0.35">
      <c r="A1691" s="228"/>
      <c r="B1691" s="228"/>
      <c r="C1691" s="229"/>
      <c r="D1691" s="229"/>
      <c r="E1691" s="229"/>
    </row>
    <row r="1692" spans="1:5" ht="16.8" x14ac:dyDescent="0.35">
      <c r="A1692" s="228"/>
      <c r="B1692" s="228"/>
      <c r="C1692" s="229"/>
      <c r="D1692" s="229"/>
      <c r="E1692" s="229"/>
    </row>
    <row r="1693" spans="1:5" ht="16.8" x14ac:dyDescent="0.35">
      <c r="A1693" s="228"/>
      <c r="B1693" s="228"/>
      <c r="C1693" s="229"/>
      <c r="D1693" s="229"/>
      <c r="E1693" s="229"/>
    </row>
    <row r="1694" spans="1:5" ht="16.8" x14ac:dyDescent="0.35">
      <c r="A1694" s="228"/>
      <c r="B1694" s="228"/>
      <c r="C1694" s="229"/>
      <c r="D1694" s="229"/>
      <c r="E1694" s="229"/>
    </row>
    <row r="1695" spans="1:5" ht="16.8" x14ac:dyDescent="0.35">
      <c r="A1695" s="228"/>
      <c r="B1695" s="228"/>
      <c r="C1695" s="229"/>
      <c r="D1695" s="229"/>
      <c r="E1695" s="229"/>
    </row>
    <row r="1696" spans="1:5" ht="16.8" x14ac:dyDescent="0.35">
      <c r="A1696" s="228"/>
      <c r="B1696" s="228"/>
      <c r="C1696" s="229"/>
      <c r="D1696" s="229"/>
      <c r="E1696" s="229"/>
    </row>
    <row r="1697" spans="1:5" ht="16.8" x14ac:dyDescent="0.35">
      <c r="A1697" s="228"/>
      <c r="B1697" s="228"/>
      <c r="C1697" s="229"/>
      <c r="D1697" s="229"/>
      <c r="E1697" s="229"/>
    </row>
    <row r="1698" spans="1:5" ht="16.8" x14ac:dyDescent="0.35">
      <c r="A1698" s="228"/>
      <c r="B1698" s="228"/>
      <c r="C1698" s="229"/>
      <c r="D1698" s="229"/>
      <c r="E1698" s="229"/>
    </row>
    <row r="1699" spans="1:5" ht="16.8" x14ac:dyDescent="0.35">
      <c r="A1699" s="228"/>
      <c r="B1699" s="228"/>
      <c r="C1699" s="229"/>
      <c r="D1699" s="229"/>
      <c r="E1699" s="229"/>
    </row>
    <row r="1700" spans="1:5" ht="16.8" x14ac:dyDescent="0.35">
      <c r="A1700" s="228"/>
      <c r="B1700" s="228"/>
      <c r="C1700" s="229"/>
      <c r="D1700" s="229"/>
      <c r="E1700" s="229"/>
    </row>
    <row r="1701" spans="1:5" ht="16.8" x14ac:dyDescent="0.35">
      <c r="A1701" s="228"/>
      <c r="B1701" s="228"/>
      <c r="C1701" s="229"/>
      <c r="D1701" s="229"/>
      <c r="E1701" s="229"/>
    </row>
    <row r="1702" spans="1:5" ht="16.8" x14ac:dyDescent="0.35">
      <c r="A1702" s="228"/>
      <c r="B1702" s="228"/>
      <c r="C1702" s="229"/>
      <c r="D1702" s="229"/>
      <c r="E1702" s="229"/>
    </row>
    <row r="1703" spans="1:5" ht="16.8" x14ac:dyDescent="0.35">
      <c r="A1703" s="228"/>
      <c r="B1703" s="228"/>
      <c r="C1703" s="229"/>
      <c r="D1703" s="229"/>
      <c r="E1703" s="229"/>
    </row>
    <row r="1704" spans="1:5" ht="16.8" x14ac:dyDescent="0.35">
      <c r="A1704" s="228"/>
      <c r="B1704" s="228"/>
      <c r="C1704" s="229"/>
      <c r="D1704" s="229"/>
      <c r="E1704" s="229"/>
    </row>
    <row r="1705" spans="1:5" ht="16.8" x14ac:dyDescent="0.35">
      <c r="A1705" s="228"/>
      <c r="B1705" s="228"/>
      <c r="C1705" s="229"/>
      <c r="D1705" s="229"/>
      <c r="E1705" s="229"/>
    </row>
    <row r="1706" spans="1:5" ht="16.8" x14ac:dyDescent="0.35">
      <c r="A1706" s="228"/>
      <c r="B1706" s="228"/>
      <c r="C1706" s="229"/>
      <c r="D1706" s="229"/>
      <c r="E1706" s="229"/>
    </row>
    <row r="1707" spans="1:5" ht="16.8" x14ac:dyDescent="0.35">
      <c r="A1707" s="228"/>
      <c r="B1707" s="228"/>
      <c r="C1707" s="229"/>
      <c r="D1707" s="229"/>
      <c r="E1707" s="229"/>
    </row>
    <row r="1708" spans="1:5" ht="16.8" x14ac:dyDescent="0.35">
      <c r="A1708" s="228"/>
      <c r="B1708" s="228"/>
      <c r="C1708" s="229"/>
      <c r="D1708" s="229"/>
      <c r="E1708" s="229"/>
    </row>
    <row r="1709" spans="1:5" ht="16.8" x14ac:dyDescent="0.35">
      <c r="A1709" s="228"/>
      <c r="B1709" s="228"/>
      <c r="C1709" s="229"/>
      <c r="D1709" s="229"/>
      <c r="E1709" s="229"/>
    </row>
    <row r="1710" spans="1:5" ht="16.8" x14ac:dyDescent="0.35">
      <c r="A1710" s="228"/>
      <c r="B1710" s="228"/>
      <c r="C1710" s="229"/>
      <c r="D1710" s="229"/>
      <c r="E1710" s="229"/>
    </row>
    <row r="1711" spans="1:5" ht="16.8" x14ac:dyDescent="0.35">
      <c r="A1711" s="228"/>
      <c r="B1711" s="228"/>
      <c r="C1711" s="229"/>
      <c r="D1711" s="229"/>
      <c r="E1711" s="229"/>
    </row>
    <row r="1712" spans="1:5" ht="16.8" x14ac:dyDescent="0.35">
      <c r="A1712" s="228"/>
      <c r="B1712" s="228"/>
      <c r="C1712" s="229"/>
      <c r="D1712" s="229"/>
      <c r="E1712" s="229"/>
    </row>
    <row r="1713" spans="1:5" ht="16.8" x14ac:dyDescent="0.35">
      <c r="A1713" s="228"/>
      <c r="B1713" s="228"/>
      <c r="C1713" s="229"/>
      <c r="D1713" s="229"/>
      <c r="E1713" s="229"/>
    </row>
    <row r="1714" spans="1:5" ht="16.8" x14ac:dyDescent="0.35">
      <c r="A1714" s="228"/>
      <c r="B1714" s="228"/>
      <c r="C1714" s="229"/>
      <c r="D1714" s="229"/>
      <c r="E1714" s="229"/>
    </row>
    <row r="1715" spans="1:5" ht="16.8" x14ac:dyDescent="0.35">
      <c r="A1715" s="228"/>
      <c r="B1715" s="228"/>
      <c r="C1715" s="229"/>
      <c r="D1715" s="229"/>
      <c r="E1715" s="229"/>
    </row>
    <row r="1716" spans="1:5" ht="16.8" x14ac:dyDescent="0.35">
      <c r="A1716" s="228"/>
      <c r="B1716" s="228"/>
      <c r="C1716" s="229"/>
      <c r="D1716" s="229"/>
      <c r="E1716" s="229"/>
    </row>
    <row r="1717" spans="1:5" ht="16.8" x14ac:dyDescent="0.35">
      <c r="A1717" s="228"/>
      <c r="B1717" s="228"/>
      <c r="C1717" s="229"/>
      <c r="D1717" s="229"/>
      <c r="E1717" s="229"/>
    </row>
    <row r="1718" spans="1:5" ht="16.8" x14ac:dyDescent="0.35">
      <c r="A1718" s="228"/>
      <c r="B1718" s="228"/>
      <c r="C1718" s="229"/>
      <c r="D1718" s="229"/>
      <c r="E1718" s="229"/>
    </row>
    <row r="1719" spans="1:5" ht="16.8" x14ac:dyDescent="0.35">
      <c r="A1719" s="228"/>
      <c r="B1719" s="228"/>
      <c r="C1719" s="229"/>
      <c r="D1719" s="229"/>
      <c r="E1719" s="229"/>
    </row>
    <row r="1720" spans="1:5" ht="16.8" x14ac:dyDescent="0.35">
      <c r="A1720" s="228"/>
      <c r="B1720" s="228"/>
      <c r="C1720" s="229"/>
      <c r="D1720" s="229"/>
      <c r="E1720" s="229"/>
    </row>
    <row r="1721" spans="1:5" ht="16.8" x14ac:dyDescent="0.35">
      <c r="A1721" s="228"/>
      <c r="B1721" s="228"/>
      <c r="C1721" s="229"/>
      <c r="D1721" s="229"/>
      <c r="E1721" s="229"/>
    </row>
    <row r="1722" spans="1:5" ht="16.8" x14ac:dyDescent="0.35">
      <c r="A1722" s="228"/>
      <c r="B1722" s="228"/>
      <c r="C1722" s="229"/>
      <c r="D1722" s="229"/>
      <c r="E1722" s="229"/>
    </row>
    <row r="1723" spans="1:5" ht="16.8" x14ac:dyDescent="0.35">
      <c r="A1723" s="228"/>
      <c r="B1723" s="228"/>
      <c r="C1723" s="229"/>
      <c r="D1723" s="229"/>
      <c r="E1723" s="229"/>
    </row>
    <row r="1724" spans="1:5" ht="16.8" x14ac:dyDescent="0.35">
      <c r="A1724" s="228"/>
      <c r="B1724" s="228"/>
      <c r="C1724" s="229"/>
      <c r="D1724" s="229"/>
      <c r="E1724" s="229"/>
    </row>
    <row r="1725" spans="1:5" ht="16.8" x14ac:dyDescent="0.35">
      <c r="A1725" s="228"/>
      <c r="B1725" s="228"/>
      <c r="C1725" s="229"/>
      <c r="D1725" s="229"/>
      <c r="E1725" s="229"/>
    </row>
    <row r="1726" spans="1:5" ht="16.8" x14ac:dyDescent="0.35">
      <c r="A1726" s="228"/>
      <c r="B1726" s="228"/>
      <c r="C1726" s="229"/>
      <c r="D1726" s="229"/>
      <c r="E1726" s="229"/>
    </row>
    <row r="1727" spans="1:5" ht="16.8" x14ac:dyDescent="0.35">
      <c r="A1727" s="228"/>
      <c r="B1727" s="228"/>
      <c r="C1727" s="229"/>
      <c r="D1727" s="229"/>
      <c r="E1727" s="229"/>
    </row>
    <row r="1728" spans="1:5" ht="16.8" x14ac:dyDescent="0.35">
      <c r="A1728" s="228"/>
      <c r="B1728" s="228"/>
      <c r="C1728" s="229"/>
      <c r="D1728" s="229"/>
      <c r="E1728" s="229"/>
    </row>
    <row r="1729" spans="1:5" ht="16.8" x14ac:dyDescent="0.35">
      <c r="A1729" s="228"/>
      <c r="B1729" s="228"/>
      <c r="C1729" s="229"/>
      <c r="D1729" s="229"/>
      <c r="E1729" s="229"/>
    </row>
    <row r="1730" spans="1:5" ht="16.8" x14ac:dyDescent="0.35">
      <c r="A1730" s="228"/>
      <c r="B1730" s="228"/>
      <c r="C1730" s="229"/>
      <c r="D1730" s="229"/>
      <c r="E1730" s="229"/>
    </row>
    <row r="1731" spans="1:5" ht="16.8" x14ac:dyDescent="0.35">
      <c r="A1731" s="228"/>
      <c r="B1731" s="228"/>
      <c r="C1731" s="229"/>
      <c r="D1731" s="229"/>
      <c r="E1731" s="229"/>
    </row>
    <row r="1732" spans="1:5" ht="16.8" x14ac:dyDescent="0.35">
      <c r="A1732" s="228"/>
      <c r="B1732" s="228"/>
      <c r="C1732" s="229"/>
      <c r="D1732" s="229"/>
      <c r="E1732" s="229"/>
    </row>
    <row r="1733" spans="1:5" ht="16.8" x14ac:dyDescent="0.35">
      <c r="A1733" s="228"/>
      <c r="B1733" s="228"/>
      <c r="C1733" s="229"/>
      <c r="D1733" s="229"/>
      <c r="E1733" s="229"/>
    </row>
    <row r="1734" spans="1:5" ht="16.8" x14ac:dyDescent="0.35">
      <c r="A1734" s="228"/>
      <c r="B1734" s="228"/>
      <c r="C1734" s="229"/>
      <c r="D1734" s="229"/>
      <c r="E1734" s="229"/>
    </row>
    <row r="1735" spans="1:5" ht="16.8" x14ac:dyDescent="0.35">
      <c r="A1735" s="228"/>
      <c r="B1735" s="228"/>
      <c r="C1735" s="229"/>
      <c r="D1735" s="229"/>
      <c r="E1735" s="229"/>
    </row>
    <row r="1736" spans="1:5" ht="16.8" x14ac:dyDescent="0.35">
      <c r="A1736" s="228"/>
      <c r="B1736" s="228"/>
      <c r="C1736" s="229"/>
      <c r="D1736" s="229"/>
      <c r="E1736" s="229"/>
    </row>
    <row r="1737" spans="1:5" ht="16.8" x14ac:dyDescent="0.35">
      <c r="A1737" s="228"/>
      <c r="B1737" s="228"/>
      <c r="C1737" s="229"/>
      <c r="D1737" s="229"/>
      <c r="E1737" s="229"/>
    </row>
    <row r="1738" spans="1:5" ht="16.8" x14ac:dyDescent="0.35">
      <c r="A1738" s="228"/>
      <c r="B1738" s="228"/>
      <c r="C1738" s="229"/>
      <c r="D1738" s="229"/>
      <c r="E1738" s="229"/>
    </row>
    <row r="1739" spans="1:5" ht="16.8" x14ac:dyDescent="0.35">
      <c r="A1739" s="228"/>
      <c r="B1739" s="228"/>
      <c r="C1739" s="229"/>
      <c r="D1739" s="229"/>
      <c r="E1739" s="229"/>
    </row>
    <row r="1740" spans="1:5" ht="16.8" x14ac:dyDescent="0.35">
      <c r="A1740" s="228"/>
      <c r="B1740" s="228"/>
      <c r="C1740" s="229"/>
      <c r="D1740" s="229"/>
      <c r="E1740" s="229"/>
    </row>
    <row r="1741" spans="1:5" ht="16.8" x14ac:dyDescent="0.35">
      <c r="A1741" s="228"/>
      <c r="B1741" s="228"/>
      <c r="C1741" s="229"/>
      <c r="D1741" s="229"/>
      <c r="E1741" s="229"/>
    </row>
    <row r="1742" spans="1:5" ht="16.8" x14ac:dyDescent="0.35">
      <c r="A1742" s="228"/>
      <c r="B1742" s="228"/>
      <c r="C1742" s="229"/>
      <c r="D1742" s="229"/>
      <c r="E1742" s="229"/>
    </row>
    <row r="1743" spans="1:5" ht="16.8" x14ac:dyDescent="0.35">
      <c r="A1743" s="228"/>
      <c r="B1743" s="228"/>
      <c r="C1743" s="229"/>
      <c r="D1743" s="229"/>
      <c r="E1743" s="229"/>
    </row>
    <row r="1744" spans="1:5" ht="16.8" x14ac:dyDescent="0.35">
      <c r="A1744" s="228"/>
      <c r="B1744" s="228"/>
      <c r="C1744" s="229"/>
      <c r="D1744" s="229"/>
      <c r="E1744" s="229"/>
    </row>
    <row r="1745" spans="1:5" ht="16.8" x14ac:dyDescent="0.35">
      <c r="A1745" s="228"/>
      <c r="B1745" s="228"/>
      <c r="C1745" s="229"/>
      <c r="D1745" s="229"/>
      <c r="E1745" s="229"/>
    </row>
  </sheetData>
  <autoFilter ref="A2:I1568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5"/>
  <sheetViews>
    <sheetView zoomScaleNormal="100" workbookViewId="0">
      <selection activeCell="D3" sqref="D3:D5"/>
    </sheetView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9" width="11.44140625" style="84" customWidth="1"/>
    <col min="10" max="40" width="11.44140625" style="84"/>
  </cols>
  <sheetData>
    <row r="1" spans="1:7" ht="85.5" customHeight="1" thickBot="1" x14ac:dyDescent="0.35">
      <c r="C1" s="111" t="s">
        <v>719</v>
      </c>
      <c r="D1" s="85"/>
      <c r="E1" s="85"/>
      <c r="F1" s="85"/>
      <c r="G1" s="84"/>
    </row>
    <row r="2" spans="1:7" ht="19.8" x14ac:dyDescent="0.3">
      <c r="A2" s="131" t="s">
        <v>190</v>
      </c>
      <c r="B2" s="132" t="s">
        <v>5</v>
      </c>
      <c r="C2" s="132" t="s">
        <v>718</v>
      </c>
      <c r="D2" s="133" t="s">
        <v>204</v>
      </c>
      <c r="E2" s="133" t="s">
        <v>205</v>
      </c>
      <c r="F2" s="133" t="s">
        <v>189</v>
      </c>
      <c r="G2" s="135" t="s">
        <v>711</v>
      </c>
    </row>
    <row r="3" spans="1:7" ht="16.8" x14ac:dyDescent="0.35">
      <c r="A3" s="143">
        <v>82</v>
      </c>
      <c r="B3" s="144">
        <v>39262</v>
      </c>
      <c r="C3" s="145" t="s">
        <v>470</v>
      </c>
      <c r="D3" s="146">
        <f>SUM(D28:D39)</f>
        <v>2586.0099999999998</v>
      </c>
      <c r="E3" s="146">
        <f>SUM(E28:E39)</f>
        <v>11897.434863157896</v>
      </c>
      <c r="F3" s="147">
        <f>+D3/E3</f>
        <v>0.21735861803353498</v>
      </c>
      <c r="G3" s="148">
        <f>IF(D3="",0,RANK($F3,F3:F5,0))</f>
        <v>2</v>
      </c>
    </row>
    <row r="4" spans="1:7" ht="16.8" x14ac:dyDescent="0.35">
      <c r="A4" s="155">
        <v>82</v>
      </c>
      <c r="B4" s="156">
        <v>52512</v>
      </c>
      <c r="C4" s="157" t="s">
        <v>743</v>
      </c>
      <c r="D4" s="158">
        <f>SUM(D10:D22)</f>
        <v>2142.62</v>
      </c>
      <c r="E4" s="158">
        <f>SUM(E10:E22)</f>
        <v>12651.675953684213</v>
      </c>
      <c r="F4" s="159">
        <f>+D4/E4</f>
        <v>0.16935463790281963</v>
      </c>
      <c r="G4" s="160">
        <f>IF(D4="",0,RANK($F4,F3:F5,0))</f>
        <v>3</v>
      </c>
    </row>
    <row r="5" spans="1:7" ht="17.399999999999999" thickBot="1" x14ac:dyDescent="0.4">
      <c r="A5" s="149">
        <v>82</v>
      </c>
      <c r="B5" s="150">
        <v>39210</v>
      </c>
      <c r="C5" s="151" t="s">
        <v>703</v>
      </c>
      <c r="D5" s="152">
        <f>SUM(D23:D27)</f>
        <v>1007.1999999999999</v>
      </c>
      <c r="E5" s="152">
        <f>SUM(E23:E27)</f>
        <v>3091.9475451695912</v>
      </c>
      <c r="F5" s="153">
        <f>+D5/E5</f>
        <v>0.32574938134817411</v>
      </c>
      <c r="G5" s="154">
        <f>IF(D5="",0,RANK($F5,F3:F5,0))</f>
        <v>1</v>
      </c>
    </row>
    <row r="6" spans="1:7" x14ac:dyDescent="0.3">
      <c r="A6" s="84"/>
      <c r="B6" s="84"/>
      <c r="C6" s="85"/>
      <c r="D6" s="85"/>
      <c r="E6" s="85"/>
      <c r="F6" s="85"/>
      <c r="G6" s="84"/>
    </row>
    <row r="7" spans="1:7" ht="19.5" customHeight="1" x14ac:dyDescent="0.3">
      <c r="A7" s="84"/>
      <c r="B7" s="84"/>
      <c r="C7" s="111" t="s">
        <v>715</v>
      </c>
      <c r="D7" s="85"/>
      <c r="E7" s="85"/>
      <c r="F7" s="85"/>
      <c r="G7" s="84"/>
    </row>
    <row r="8" spans="1:7" ht="15" thickBot="1" x14ac:dyDescent="0.35">
      <c r="A8" s="84"/>
      <c r="B8" s="84"/>
      <c r="C8" s="85"/>
      <c r="D8" s="85"/>
      <c r="E8" s="85"/>
      <c r="F8" s="85"/>
      <c r="G8" s="84"/>
    </row>
    <row r="9" spans="1:7" ht="19.8" x14ac:dyDescent="0.3">
      <c r="A9" s="136" t="s">
        <v>745</v>
      </c>
      <c r="B9" s="137" t="s">
        <v>717</v>
      </c>
      <c r="C9" s="137" t="s">
        <v>716</v>
      </c>
      <c r="D9" s="137" t="s">
        <v>204</v>
      </c>
      <c r="E9" s="137" t="s">
        <v>205</v>
      </c>
      <c r="F9" s="137" t="s">
        <v>206</v>
      </c>
      <c r="G9" s="138" t="s">
        <v>711</v>
      </c>
    </row>
    <row r="10" spans="1:7" ht="15" x14ac:dyDescent="0.3">
      <c r="A10" s="205">
        <v>52512</v>
      </c>
      <c r="B10" s="43">
        <v>39833</v>
      </c>
      <c r="C10" s="110" t="s">
        <v>192</v>
      </c>
      <c r="D10" s="115">
        <f>IFERROR(VLOOKUP(B10,'Vta RdV'!$A$3:$B$9999,2,0),0)</f>
        <v>92.38</v>
      </c>
      <c r="E10" s="115">
        <f>IFERROR(VLOOKUP(B10,Objetivos!$G$5:$H$2200,2,0),0)</f>
        <v>1167.9466778947369</v>
      </c>
      <c r="F10" s="134">
        <f t="shared" ref="F10:F39" si="0">IFERROR((D10/E10),0)</f>
        <v>7.9096076686067593E-2</v>
      </c>
      <c r="G10" s="139">
        <f>IF(D10=0,0,RANK($F10,F10:F11,0))</f>
        <v>1</v>
      </c>
    </row>
    <row r="11" spans="1:7" ht="15" x14ac:dyDescent="0.3">
      <c r="A11" s="205">
        <v>52512</v>
      </c>
      <c r="B11" s="43">
        <v>39771</v>
      </c>
      <c r="C11" s="109" t="s">
        <v>739</v>
      </c>
      <c r="D11" s="115">
        <f>IFERROR(VLOOKUP(B11,'Vta RdV'!$A$3:$B$9999,2,0),0)</f>
        <v>0</v>
      </c>
      <c r="E11" s="115">
        <f>IFERROR(VLOOKUP(B11,Objetivos!$G$5:$H$2200,2,0),0)</f>
        <v>1202.12312</v>
      </c>
      <c r="F11" s="134">
        <f t="shared" si="0"/>
        <v>0</v>
      </c>
      <c r="G11" s="139">
        <f>IF(D11=0,0,RANK($F11,F10:F11,0))</f>
        <v>0</v>
      </c>
    </row>
    <row r="12" spans="1:7" ht="15" x14ac:dyDescent="0.3">
      <c r="A12" s="206">
        <v>52512</v>
      </c>
      <c r="B12" s="161">
        <v>12016</v>
      </c>
      <c r="C12" s="166" t="s">
        <v>194</v>
      </c>
      <c r="D12" s="163">
        <f>IFERROR(VLOOKUP(B12,'Vta RdV'!$A$3:$B$9999,2,0),0)</f>
        <v>0</v>
      </c>
      <c r="E12" s="163">
        <f>IFERROR(VLOOKUP(B12,Objetivos!$G$5:$H$2200,2,0),0)</f>
        <v>927.60601263157901</v>
      </c>
      <c r="F12" s="164">
        <f t="shared" si="0"/>
        <v>0</v>
      </c>
      <c r="G12" s="165">
        <f>IF(D12=0,0,RANK($F12,F12:F13,0))</f>
        <v>0</v>
      </c>
    </row>
    <row r="13" spans="1:7" ht="15" x14ac:dyDescent="0.3">
      <c r="A13" s="206">
        <v>52512</v>
      </c>
      <c r="B13" s="161">
        <v>12025</v>
      </c>
      <c r="C13" s="166" t="s">
        <v>195</v>
      </c>
      <c r="D13" s="163">
        <f>IFERROR(VLOOKUP(B13,'Vta RdV'!$A$3:$B$9999,2,0),0)</f>
        <v>251.65</v>
      </c>
      <c r="E13" s="163">
        <f>IFERROR(VLOOKUP(B13,Objetivos!$G$5:$H$2200,2,0),0)</f>
        <v>1088.0781726315788</v>
      </c>
      <c r="F13" s="164">
        <f t="shared" si="0"/>
        <v>0.23127933849768367</v>
      </c>
      <c r="G13" s="165">
        <f>IF(D13=0,0,RANK($F13,F12:F13,0))</f>
        <v>1</v>
      </c>
    </row>
    <row r="14" spans="1:7" ht="15" x14ac:dyDescent="0.3">
      <c r="A14" s="205">
        <v>52512</v>
      </c>
      <c r="B14" s="43">
        <v>53936</v>
      </c>
      <c r="C14" s="110" t="s">
        <v>744</v>
      </c>
      <c r="D14" s="115">
        <f>IFERROR(VLOOKUP(B14,'Vta RdV'!$A$3:$B$9999,2,0),0)</f>
        <v>23.94</v>
      </c>
      <c r="E14" s="115">
        <f>IFERROR(VLOOKUP(B14,Objetivos!$G$5:$H$2200,2,0),0)</f>
        <v>913.16581894736851</v>
      </c>
      <c r="F14" s="134">
        <f t="shared" si="0"/>
        <v>2.6216487195716877E-2</v>
      </c>
      <c r="G14" s="139">
        <f>IF(D14=0,0,RANK($F14,F14:F15,0))</f>
        <v>2</v>
      </c>
    </row>
    <row r="15" spans="1:7" ht="15" x14ac:dyDescent="0.3">
      <c r="A15" s="205">
        <v>52512</v>
      </c>
      <c r="B15" s="43">
        <v>53968</v>
      </c>
      <c r="C15" s="110" t="s">
        <v>792</v>
      </c>
      <c r="D15" s="115">
        <f>IFERROR(VLOOKUP(B15,'Vta RdV'!$A$3:$B$9999,2,0),0)</f>
        <v>206.94</v>
      </c>
      <c r="E15" s="115">
        <f>IFERROR(VLOOKUP(B15,Objetivos!$G$5:$H$2200,2,0),0)</f>
        <v>1134.6665936842107</v>
      </c>
      <c r="F15" s="134">
        <f t="shared" si="0"/>
        <v>0.18237956519727547</v>
      </c>
      <c r="G15" s="139">
        <f>IF(D15=0,0,RANK($F15,F14:F15,0))</f>
        <v>1</v>
      </c>
    </row>
    <row r="16" spans="1:7" ht="15" x14ac:dyDescent="0.3">
      <c r="A16" s="206">
        <v>52512</v>
      </c>
      <c r="B16" s="161">
        <v>12005</v>
      </c>
      <c r="C16" s="166" t="s">
        <v>815</v>
      </c>
      <c r="D16" s="163">
        <f>IFERROR(VLOOKUP(B16,'Vta RdV'!$A$3:$B$9999,2,0),0)</f>
        <v>0</v>
      </c>
      <c r="E16" s="163">
        <f>IFERROR(VLOOKUP(B16,Objetivos!$G$5:$H$2200,2,0),0)</f>
        <v>953.93745684210523</v>
      </c>
      <c r="F16" s="164">
        <f t="shared" ref="F16:F17" si="1">IFERROR((D16/E16),0)</f>
        <v>0</v>
      </c>
      <c r="G16" s="165">
        <f>IF(D16=0,0,RANK($F16,F16:F17,0))</f>
        <v>0</v>
      </c>
    </row>
    <row r="17" spans="1:7" ht="15" x14ac:dyDescent="0.3">
      <c r="A17" s="206">
        <v>52512</v>
      </c>
      <c r="B17" s="161">
        <v>53863</v>
      </c>
      <c r="C17" s="162" t="s">
        <v>700</v>
      </c>
      <c r="D17" s="163">
        <f>IFERROR(VLOOKUP(B17,'Vta RdV'!$A$3:$B$9999,2,0),0)</f>
        <v>72.989999999999995</v>
      </c>
      <c r="E17" s="163">
        <f>IFERROR(VLOOKUP(B17,Objetivos!$G$5:$H$2200,2,0),0)</f>
        <v>768.34565894736852</v>
      </c>
      <c r="F17" s="164">
        <f t="shared" si="1"/>
        <v>9.4996306870525044E-2</v>
      </c>
      <c r="G17" s="165">
        <f>IF(D17=0,0,RANK($F17,F16:F17,0))</f>
        <v>1</v>
      </c>
    </row>
    <row r="18" spans="1:7" ht="15" x14ac:dyDescent="0.3">
      <c r="A18" s="205">
        <v>52512</v>
      </c>
      <c r="B18" s="43">
        <v>39774</v>
      </c>
      <c r="C18" s="110" t="s">
        <v>196</v>
      </c>
      <c r="D18" s="115">
        <f>IFERROR(VLOOKUP(B18,'Vta RdV'!$A$3:$B$9999,2,0),0)</f>
        <v>713.37</v>
      </c>
      <c r="E18" s="115">
        <f>IFERROR(VLOOKUP(B18,Objetivos!$G$5:$H$2200,2,0),0)</f>
        <v>1247.9892631578948</v>
      </c>
      <c r="F18" s="134">
        <f t="shared" si="0"/>
        <v>0.57161549466771722</v>
      </c>
      <c r="G18" s="139">
        <f>IF(D18=0,0,RANK($F18,F18:F19,0))</f>
        <v>2</v>
      </c>
    </row>
    <row r="19" spans="1:7" ht="15" x14ac:dyDescent="0.3">
      <c r="A19" s="205">
        <v>52512</v>
      </c>
      <c r="B19" s="43">
        <v>53759</v>
      </c>
      <c r="C19" s="110" t="s">
        <v>699</v>
      </c>
      <c r="D19" s="115">
        <f>IFERROR(VLOOKUP(B19,'Vta RdV'!$A$3:$B$9999,2,0),0)</f>
        <v>720.9</v>
      </c>
      <c r="E19" s="115">
        <f>IFERROR(VLOOKUP(B19,Objetivos!$G$5:$H$2200,2,0),0)</f>
        <v>785.97632842105259</v>
      </c>
      <c r="F19" s="134">
        <f t="shared" si="0"/>
        <v>0.91720319548072848</v>
      </c>
      <c r="G19" s="139">
        <f>IF(D19=0,0,RANK($F19,F18:F19,0))</f>
        <v>1</v>
      </c>
    </row>
    <row r="20" spans="1:7" ht="15" x14ac:dyDescent="0.3">
      <c r="A20" s="206">
        <v>52512</v>
      </c>
      <c r="B20" s="161">
        <v>53937</v>
      </c>
      <c r="C20" s="162" t="s">
        <v>795</v>
      </c>
      <c r="D20" s="163">
        <f>IFERROR(VLOOKUP(B20,'Vta RdV'!$A$3:$B$9999,2,0),0)</f>
        <v>0</v>
      </c>
      <c r="E20" s="163">
        <f>IFERROR(VLOOKUP(B20,Objetivos!$G$5:$H$2200,2,0),0)</f>
        <v>864.4537852631579</v>
      </c>
      <c r="F20" s="164">
        <f t="shared" ref="F20:F21" si="2">IFERROR((D20/E20),0)</f>
        <v>0</v>
      </c>
      <c r="G20" s="165">
        <f>IF(D20=0,0,RANK($F20,F20:F21,0))</f>
        <v>0</v>
      </c>
    </row>
    <row r="21" spans="1:7" ht="15" x14ac:dyDescent="0.3">
      <c r="A21" s="206">
        <v>52512</v>
      </c>
      <c r="B21" s="161">
        <v>52418</v>
      </c>
      <c r="C21" s="166" t="s">
        <v>193</v>
      </c>
      <c r="D21" s="163">
        <f>IFERROR(VLOOKUP(B21,'Vta RdV'!$A$3:$B$9999,2,0),0)</f>
        <v>60.45</v>
      </c>
      <c r="E21" s="163">
        <f>IFERROR(VLOOKUP(B21,Objetivos!$G$5:$H$2200,2,0),0)</f>
        <v>1071.2617852631581</v>
      </c>
      <c r="F21" s="164">
        <f t="shared" si="2"/>
        <v>5.6428784104485076E-2</v>
      </c>
      <c r="G21" s="165">
        <f>IF(D21=0,0,RANK($F21,F20:F21,0))</f>
        <v>1</v>
      </c>
    </row>
    <row r="22" spans="1:7" ht="15" x14ac:dyDescent="0.3">
      <c r="A22" s="205">
        <v>52512</v>
      </c>
      <c r="B22" s="43">
        <v>53978</v>
      </c>
      <c r="C22" s="109" t="s">
        <v>793</v>
      </c>
      <c r="D22" s="115">
        <f>IFERROR(VLOOKUP(B22,'Vta RdV'!$A$3:$B$9999,2,0),0)</f>
        <v>0</v>
      </c>
      <c r="E22" s="115">
        <f>IFERROR(VLOOKUP(B22,Objetivos!$G$5:$H$2200,2,0),0)</f>
        <v>526.12527999999998</v>
      </c>
      <c r="F22" s="134">
        <f t="shared" ref="F22:F25" si="3">IFERROR((D22/E22),0)</f>
        <v>0</v>
      </c>
      <c r="G22" s="139">
        <f>IF(D22=0,0,RANK($F22,F22:F23,0))</f>
        <v>0</v>
      </c>
    </row>
    <row r="23" spans="1:7" ht="15" x14ac:dyDescent="0.3">
      <c r="A23" s="205">
        <v>39210</v>
      </c>
      <c r="B23" s="43">
        <v>53908</v>
      </c>
      <c r="C23" s="109" t="s">
        <v>705</v>
      </c>
      <c r="D23" s="115">
        <f>IFERROR(VLOOKUP(B23,'Vta RdV'!$A$3:$B$9999,2,0),0)</f>
        <v>919.56999999999994</v>
      </c>
      <c r="E23" s="115">
        <f>IFERROR(VLOOKUP(B23,Objetivos!$G$5:$H$2200,2,0),0)</f>
        <v>503.24153777777786</v>
      </c>
      <c r="F23" s="134">
        <f t="shared" si="3"/>
        <v>1.8272935180602381</v>
      </c>
      <c r="G23" s="139">
        <f>IF(D23=0,0,RANK($F23,F22:F23,0))</f>
        <v>1</v>
      </c>
    </row>
    <row r="24" spans="1:7" ht="15" x14ac:dyDescent="0.3">
      <c r="A24" s="206">
        <v>39210</v>
      </c>
      <c r="B24" s="161">
        <v>53907</v>
      </c>
      <c r="C24" s="162" t="s">
        <v>704</v>
      </c>
      <c r="D24" s="163">
        <f>IFERROR(VLOOKUP(B24,'Vta RdV'!$A$3:$B$9999,2,0),0)</f>
        <v>4.13</v>
      </c>
      <c r="E24" s="163">
        <f>IFERROR(VLOOKUP(B24,Objetivos!$G$5:$H$2200,2,0),0)</f>
        <v>534.25417599999992</v>
      </c>
      <c r="F24" s="164">
        <f t="shared" si="3"/>
        <v>7.7304028410626786E-3</v>
      </c>
      <c r="G24" s="165">
        <f>IF(D24=0,0,RANK($F24,F24:F25,0))</f>
        <v>2</v>
      </c>
    </row>
    <row r="25" spans="1:7" ht="15" x14ac:dyDescent="0.3">
      <c r="A25" s="206">
        <v>39210</v>
      </c>
      <c r="B25" s="161">
        <v>53979</v>
      </c>
      <c r="C25" s="166" t="s">
        <v>794</v>
      </c>
      <c r="D25" s="163">
        <f>IFERROR(VLOOKUP(B25,'Vta RdV'!$A$3:$B$9999,2,0),0)</f>
        <v>83.5</v>
      </c>
      <c r="E25" s="163">
        <f>IFERROR(VLOOKUP(B25,Objetivos!$G$5:$H$2200,2,0),0)</f>
        <v>528.89783111111115</v>
      </c>
      <c r="F25" s="164">
        <f t="shared" si="3"/>
        <v>0.15787548197084264</v>
      </c>
      <c r="G25" s="165">
        <f>IF(D25=0,0,RANK($F25,F24:F25,0))</f>
        <v>1</v>
      </c>
    </row>
    <row r="26" spans="1:7" ht="15" x14ac:dyDescent="0.3">
      <c r="A26" s="205">
        <v>39210</v>
      </c>
      <c r="B26" s="43">
        <v>53906</v>
      </c>
      <c r="C26" s="109" t="s">
        <v>702</v>
      </c>
      <c r="D26" s="115">
        <f>IFERROR(VLOOKUP(B26,'Vta RdV'!$A$3:$B$9999,2,0),0)</f>
        <v>0</v>
      </c>
      <c r="E26" s="115">
        <f>IFERROR(VLOOKUP(B26,Objetivos!$G$5:$H$2200,2,0),0)</f>
        <v>701.53765894736853</v>
      </c>
      <c r="F26" s="134">
        <f t="shared" si="0"/>
        <v>0</v>
      </c>
      <c r="G26" s="139">
        <f>IF(D26=0,0,RANK($F26,F26:F27,0))</f>
        <v>0</v>
      </c>
    </row>
    <row r="27" spans="1:7" ht="15" x14ac:dyDescent="0.3">
      <c r="A27" s="205">
        <v>39210</v>
      </c>
      <c r="B27" s="43">
        <v>53910</v>
      </c>
      <c r="C27" s="110" t="s">
        <v>742</v>
      </c>
      <c r="D27" s="115">
        <f>IFERROR(VLOOKUP(B27,'Vta RdV'!$A$3:$B$9999,2,0),0)</f>
        <v>0</v>
      </c>
      <c r="E27" s="115">
        <f>IFERROR(VLOOKUP(B27,Objetivos!$G$5:$H$2200,2,0),0)</f>
        <v>824.01634133333346</v>
      </c>
      <c r="F27" s="134">
        <f t="shared" si="0"/>
        <v>0</v>
      </c>
      <c r="G27" s="139">
        <f>IF(D27=0,0,RANK($F27,F26:F27,0))</f>
        <v>0</v>
      </c>
    </row>
    <row r="28" spans="1:7" ht="15" x14ac:dyDescent="0.3">
      <c r="A28" s="206">
        <v>39262</v>
      </c>
      <c r="B28" s="161">
        <v>12006</v>
      </c>
      <c r="C28" s="162" t="s">
        <v>197</v>
      </c>
      <c r="D28" s="163">
        <f>IFERROR(VLOOKUP(B28,'Vta RdV'!$A$3:$B$9999,2,0),0)</f>
        <v>325.20999999999998</v>
      </c>
      <c r="E28" s="163">
        <f>IFERROR(VLOOKUP(B28,Objetivos!$G$5:$H$2200,2,0),0)</f>
        <v>1343.7670736842106</v>
      </c>
      <c r="F28" s="164">
        <f t="shared" ref="F28:F29" si="4">IFERROR((D28/E28),0)</f>
        <v>0.24201366916095857</v>
      </c>
      <c r="G28" s="165">
        <f>IF(D28=0,0,RANK($F28,F28:F29,0))</f>
        <v>1</v>
      </c>
    </row>
    <row r="29" spans="1:7" ht="15" x14ac:dyDescent="0.3">
      <c r="A29" s="206">
        <v>39262</v>
      </c>
      <c r="B29" s="161">
        <v>28003</v>
      </c>
      <c r="C29" s="162" t="s">
        <v>203</v>
      </c>
      <c r="D29" s="163">
        <f>IFERROR(VLOOKUP(B29,'Vta RdV'!$A$3:$B$9999,2,0),0)</f>
        <v>270.10000000000002</v>
      </c>
      <c r="E29" s="163">
        <f>IFERROR(VLOOKUP(B29,Objetivos!$G$5:$H$2200,2,0),0)</f>
        <v>1170.9199578947369</v>
      </c>
      <c r="F29" s="164">
        <f t="shared" si="4"/>
        <v>0.23067332500304127</v>
      </c>
      <c r="G29" s="165">
        <f>IF(D29=0,0,RANK($F29,F28:F29,0))</f>
        <v>2</v>
      </c>
    </row>
    <row r="30" spans="1:7" ht="15" x14ac:dyDescent="0.3">
      <c r="A30" s="205">
        <v>39262</v>
      </c>
      <c r="B30" s="43">
        <v>30070</v>
      </c>
      <c r="C30" s="110" t="s">
        <v>198</v>
      </c>
      <c r="D30" s="115">
        <f>IFERROR(VLOOKUP(B30,'Vta RdV'!$A$3:$B$9999,2,0),0)</f>
        <v>49.8</v>
      </c>
      <c r="E30" s="115">
        <f>IFERROR(VLOOKUP(B30,Objetivos!$G$5:$H$2200,2,0),0)</f>
        <v>1495.0707284210528</v>
      </c>
      <c r="F30" s="134">
        <f t="shared" si="0"/>
        <v>3.3309460919346522E-2</v>
      </c>
      <c r="G30" s="139">
        <f>IF(D30=0,0,RANK($F30,F30:F31,0))</f>
        <v>2</v>
      </c>
    </row>
    <row r="31" spans="1:7" ht="15" x14ac:dyDescent="0.3">
      <c r="A31" s="205">
        <v>39262</v>
      </c>
      <c r="B31" s="43">
        <v>53566</v>
      </c>
      <c r="C31" s="110" t="s">
        <v>740</v>
      </c>
      <c r="D31" s="115">
        <f>IFERROR(VLOOKUP(B31,'Vta RdV'!$A$3:$B$9999,2,0),0)</f>
        <v>375.05999999999995</v>
      </c>
      <c r="E31" s="115">
        <f>IFERROR(VLOOKUP(B31,Objetivos!$G$5:$H$2200,2,0),0)</f>
        <v>1323.2659115789475</v>
      </c>
      <c r="F31" s="134">
        <f t="shared" si="0"/>
        <v>0.28343509548467916</v>
      </c>
      <c r="G31" s="139">
        <f>IF(D31=0,0,RANK($F31,F30:F31,0))</f>
        <v>1</v>
      </c>
    </row>
    <row r="32" spans="1:7" ht="15" x14ac:dyDescent="0.3">
      <c r="A32" s="206">
        <v>39262</v>
      </c>
      <c r="B32" s="161">
        <v>12011</v>
      </c>
      <c r="C32" s="162" t="s">
        <v>199</v>
      </c>
      <c r="D32" s="163">
        <f>IFERROR(VLOOKUP(B32,'Vta RdV'!$A$3:$B$9999,2,0),0)</f>
        <v>38.86</v>
      </c>
      <c r="E32" s="163">
        <f>IFERROR(VLOOKUP(B32,Objetivos!$G$5:$H$2200,2,0),0)</f>
        <v>962.49556210526316</v>
      </c>
      <c r="F32" s="164">
        <f t="shared" ref="F32:F33" si="5">IFERROR((D32/E32),0)</f>
        <v>4.0374212131432233E-2</v>
      </c>
      <c r="G32" s="165">
        <f>IF(D32=0,0,RANK($F32,F32:F33,0))</f>
        <v>2</v>
      </c>
    </row>
    <row r="33" spans="1:7" ht="15" x14ac:dyDescent="0.3">
      <c r="A33" s="206">
        <v>39262</v>
      </c>
      <c r="B33" s="161">
        <v>12014</v>
      </c>
      <c r="C33" s="166" t="s">
        <v>685</v>
      </c>
      <c r="D33" s="163">
        <f>IFERROR(VLOOKUP(B33,'Vta RdV'!$A$3:$B$9999,2,0),0)</f>
        <v>114.57</v>
      </c>
      <c r="E33" s="163">
        <f>IFERROR(VLOOKUP(B33,Objetivos!$G$5:$H$2200,2,0),0)</f>
        <v>601.47532631578952</v>
      </c>
      <c r="F33" s="164">
        <f t="shared" si="5"/>
        <v>0.19048162906660596</v>
      </c>
      <c r="G33" s="165">
        <f>IF(D33=0,0,RANK($F33,F32:F33,0))</f>
        <v>1</v>
      </c>
    </row>
    <row r="34" spans="1:7" ht="15" x14ac:dyDescent="0.3">
      <c r="A34" s="205">
        <v>39262</v>
      </c>
      <c r="B34" s="43">
        <v>53889</v>
      </c>
      <c r="C34" s="110" t="s">
        <v>701</v>
      </c>
      <c r="D34" s="115">
        <f>IFERROR(VLOOKUP(B34,'Vta RdV'!$A$3:$B$9999,2,0),0)</f>
        <v>0</v>
      </c>
      <c r="E34" s="115">
        <f>IFERROR(VLOOKUP(B34,Objetivos!$G$5:$H$2200,2,0),0)</f>
        <v>795.02407578947384</v>
      </c>
      <c r="F34" s="134">
        <f t="shared" si="0"/>
        <v>0</v>
      </c>
      <c r="G34" s="139">
        <f>IF(D34=0,0,RANK($F34,F34:F35,0))</f>
        <v>0</v>
      </c>
    </row>
    <row r="35" spans="1:7" ht="15" x14ac:dyDescent="0.3">
      <c r="A35" s="205">
        <v>39262</v>
      </c>
      <c r="B35" s="43">
        <v>12018</v>
      </c>
      <c r="C35" s="110" t="s">
        <v>201</v>
      </c>
      <c r="D35" s="115">
        <f>IFERROR(VLOOKUP(B35,'Vta RdV'!$A$3:$B$9999,2,0),0)</f>
        <v>56</v>
      </c>
      <c r="E35" s="115">
        <f>IFERROR(VLOOKUP(B35,Objetivos!$G$5:$H$2200,2,0),0)</f>
        <v>1207.7259368421053</v>
      </c>
      <c r="F35" s="134">
        <f t="shared" si="0"/>
        <v>4.6368135594094875E-2</v>
      </c>
      <c r="G35" s="139">
        <f>IF(D35=0,0,RANK($F35,F34:F35,0))</f>
        <v>1</v>
      </c>
    </row>
    <row r="36" spans="1:7" ht="15" x14ac:dyDescent="0.3">
      <c r="A36" s="206">
        <v>39262</v>
      </c>
      <c r="B36" s="161">
        <v>39803</v>
      </c>
      <c r="C36" s="162" t="s">
        <v>202</v>
      </c>
      <c r="D36" s="163">
        <f>IFERROR(VLOOKUP(B36,'Vta RdV'!$A$3:$B$9999,2,0),0)</f>
        <v>639.81999999999994</v>
      </c>
      <c r="E36" s="163">
        <f>IFERROR(VLOOKUP(B36,Objetivos!$G$5:$H$2200,2,0),0)</f>
        <v>1102.2860378947369</v>
      </c>
      <c r="F36" s="164">
        <f t="shared" ref="F36:F37" si="6">IFERROR((D36/E36),0)</f>
        <v>0.58044824846189313</v>
      </c>
      <c r="G36" s="165">
        <f>IF(D36=0,0,RANK($F36,F36:F37,0))</f>
        <v>2</v>
      </c>
    </row>
    <row r="37" spans="1:7" ht="15" x14ac:dyDescent="0.3">
      <c r="A37" s="206">
        <v>39262</v>
      </c>
      <c r="B37" s="161">
        <v>53461</v>
      </c>
      <c r="C37" s="162" t="s">
        <v>741</v>
      </c>
      <c r="D37" s="163">
        <f>IFERROR(VLOOKUP(B37,'Vta RdV'!$A$3:$B$9999,2,0),0)</f>
        <v>624.11</v>
      </c>
      <c r="E37" s="163">
        <f>IFERROR(VLOOKUP(B37,Objetivos!$G$5:$H$2200,2,0),0)</f>
        <v>734.51576421052641</v>
      </c>
      <c r="F37" s="164">
        <f t="shared" si="6"/>
        <v>0.84968904741044882</v>
      </c>
      <c r="G37" s="165">
        <f>IF(D37=0,0,RANK($F37,F36:F37,0))</f>
        <v>1</v>
      </c>
    </row>
    <row r="38" spans="1:7" ht="15" x14ac:dyDescent="0.3">
      <c r="A38" s="205">
        <v>39262</v>
      </c>
      <c r="B38" s="43">
        <v>39770</v>
      </c>
      <c r="C38" s="109" t="s">
        <v>200</v>
      </c>
      <c r="D38" s="115">
        <f>IFERROR(VLOOKUP(B38,'Vta RdV'!$A$3:$B$9999,2,0),0)</f>
        <v>92.48</v>
      </c>
      <c r="E38" s="115">
        <f>IFERROR(VLOOKUP(B38,Objetivos!$G$5:$H$2200,2,0),0)</f>
        <v>1008.5174315789475</v>
      </c>
      <c r="F38" s="134">
        <f t="shared" si="0"/>
        <v>9.1698960379110322E-2</v>
      </c>
      <c r="G38" s="139">
        <f>IF(D38=0,0,RANK($F38,F38:F39,0))</f>
        <v>1</v>
      </c>
    </row>
    <row r="39" spans="1:7" ht="15.6" thickBot="1" x14ac:dyDescent="0.35">
      <c r="A39" s="207">
        <v>39262</v>
      </c>
      <c r="B39" s="208">
        <v>53967</v>
      </c>
      <c r="C39" s="209" t="s">
        <v>802</v>
      </c>
      <c r="D39" s="210">
        <f>IFERROR(VLOOKUP(B39,'Vta RdV'!$A$3:$B$9999,2,0),0)</f>
        <v>0</v>
      </c>
      <c r="E39" s="210">
        <f>IFERROR(VLOOKUP(B39,Objetivos!$G$5:$H$2200,2,0),0)</f>
        <v>152.37105684210528</v>
      </c>
      <c r="F39" s="211">
        <f t="shared" si="0"/>
        <v>0</v>
      </c>
      <c r="G39" s="212">
        <f>IF(D39=0,0,RANK($F39,F38:F39,0))</f>
        <v>0</v>
      </c>
    </row>
    <row r="40" spans="1:7" x14ac:dyDescent="0.3">
      <c r="A40" s="84"/>
      <c r="B40" s="84"/>
      <c r="C40" s="85"/>
      <c r="D40" s="85"/>
      <c r="E40" s="85"/>
      <c r="F40" s="85"/>
      <c r="G40" s="84"/>
    </row>
    <row r="41" spans="1:7" x14ac:dyDescent="0.3">
      <c r="A41" s="84"/>
      <c r="B41" s="84"/>
      <c r="C41" s="85"/>
      <c r="D41" s="85"/>
      <c r="E41" s="85"/>
      <c r="F41" s="85"/>
      <c r="G41" s="84"/>
    </row>
    <row r="42" spans="1:7" x14ac:dyDescent="0.3">
      <c r="A42" s="84"/>
      <c r="B42" s="84"/>
      <c r="C42" s="85"/>
      <c r="D42" s="85"/>
      <c r="E42" s="85"/>
      <c r="F42" s="85"/>
      <c r="G42" s="84"/>
    </row>
    <row r="43" spans="1:7" x14ac:dyDescent="0.3">
      <c r="A43" s="84"/>
      <c r="B43" s="84"/>
      <c r="C43" s="85"/>
      <c r="D43" s="85"/>
      <c r="E43" s="85"/>
      <c r="F43" s="85"/>
      <c r="G43" s="84"/>
    </row>
    <row r="44" spans="1:7" x14ac:dyDescent="0.3">
      <c r="A44" s="84"/>
      <c r="B44" s="84"/>
      <c r="C44" s="85"/>
      <c r="D44" s="85"/>
      <c r="E44" s="85"/>
      <c r="F44" s="85"/>
      <c r="G44" s="84"/>
    </row>
    <row r="45" spans="1:7" x14ac:dyDescent="0.3">
      <c r="A45" s="84"/>
      <c r="B45" s="84"/>
      <c r="C45" s="85"/>
      <c r="D45" s="85"/>
      <c r="E45" s="85"/>
      <c r="F45" s="85"/>
      <c r="G45" s="84"/>
    </row>
    <row r="46" spans="1:7" x14ac:dyDescent="0.3">
      <c r="A46" s="84"/>
      <c r="B46" s="84"/>
      <c r="C46" s="85"/>
      <c r="D46" s="85"/>
      <c r="E46" s="85"/>
      <c r="F46" s="85"/>
      <c r="G46" s="84"/>
    </row>
    <row r="47" spans="1:7" x14ac:dyDescent="0.3">
      <c r="A47" s="84"/>
      <c r="B47" s="84"/>
      <c r="C47" s="85"/>
      <c r="D47" s="85"/>
      <c r="E47" s="85"/>
      <c r="F47" s="85"/>
      <c r="G47" s="84"/>
    </row>
    <row r="48" spans="1:7" x14ac:dyDescent="0.3">
      <c r="A48" s="84"/>
      <c r="B48" s="84"/>
      <c r="C48" s="85"/>
      <c r="D48" s="85"/>
      <c r="E48" s="85"/>
      <c r="F48" s="85"/>
      <c r="G48" s="84"/>
    </row>
    <row r="49" spans="1:7" x14ac:dyDescent="0.3">
      <c r="A49" s="84"/>
      <c r="B49" s="84"/>
      <c r="C49" s="85"/>
      <c r="D49" s="85"/>
      <c r="E49" s="85"/>
      <c r="F49" s="85"/>
      <c r="G49" s="84"/>
    </row>
    <row r="50" spans="1:7" x14ac:dyDescent="0.3">
      <c r="A50" s="84"/>
      <c r="B50" s="84"/>
      <c r="C50" s="85"/>
      <c r="D50" s="85"/>
      <c r="E50" s="85"/>
      <c r="F50" s="85"/>
      <c r="G50" s="84"/>
    </row>
    <row r="51" spans="1:7" x14ac:dyDescent="0.3">
      <c r="A51" s="84"/>
      <c r="B51" s="84"/>
      <c r="C51" s="85"/>
      <c r="D51" s="85"/>
      <c r="E51" s="85"/>
      <c r="F51" s="85"/>
      <c r="G51" s="84"/>
    </row>
    <row r="52" spans="1:7" x14ac:dyDescent="0.3">
      <c r="A52" s="84"/>
      <c r="B52" s="84"/>
      <c r="C52" s="85"/>
      <c r="D52" s="85"/>
      <c r="E52" s="85"/>
      <c r="F52" s="85"/>
      <c r="G52" s="84"/>
    </row>
    <row r="53" spans="1:7" x14ac:dyDescent="0.3">
      <c r="A53" s="84"/>
      <c r="B53" s="84"/>
      <c r="C53" s="85"/>
      <c r="D53" s="85"/>
      <c r="E53" s="85"/>
      <c r="F53" s="85"/>
      <c r="G53" s="84"/>
    </row>
    <row r="54" spans="1:7" x14ac:dyDescent="0.3">
      <c r="A54" s="84"/>
      <c r="B54" s="84"/>
      <c r="C54" s="85"/>
      <c r="D54" s="85"/>
      <c r="E54" s="85"/>
      <c r="F54" s="85"/>
      <c r="G54" s="84"/>
    </row>
    <row r="55" spans="1:7" x14ac:dyDescent="0.3">
      <c r="A55" s="84"/>
      <c r="B55" s="84"/>
      <c r="C55" s="85"/>
      <c r="D55" s="85"/>
      <c r="E55" s="85"/>
      <c r="F55" s="85"/>
      <c r="G55" s="84"/>
    </row>
    <row r="56" spans="1:7" x14ac:dyDescent="0.3">
      <c r="A56" s="84"/>
      <c r="B56" s="84"/>
      <c r="C56" s="85"/>
      <c r="D56" s="85"/>
      <c r="E56" s="85"/>
      <c r="F56" s="85"/>
      <c r="G56" s="84"/>
    </row>
    <row r="57" spans="1:7" x14ac:dyDescent="0.3">
      <c r="A57" s="84"/>
      <c r="B57" s="84"/>
      <c r="C57" s="85"/>
      <c r="D57" s="85"/>
      <c r="E57" s="85"/>
      <c r="F57" s="85"/>
      <c r="G57" s="84"/>
    </row>
    <row r="58" spans="1:7" x14ac:dyDescent="0.3">
      <c r="A58" s="84"/>
      <c r="B58" s="84"/>
      <c r="C58" s="85"/>
      <c r="D58" s="85"/>
      <c r="E58" s="85"/>
      <c r="F58" s="85"/>
      <c r="G58" s="84"/>
    </row>
    <row r="59" spans="1:7" x14ac:dyDescent="0.3">
      <c r="A59" s="84"/>
      <c r="B59" s="84"/>
      <c r="C59" s="85"/>
      <c r="D59" s="85"/>
      <c r="E59" s="85"/>
      <c r="F59" s="85"/>
      <c r="G59" s="84"/>
    </row>
    <row r="60" spans="1:7" x14ac:dyDescent="0.3">
      <c r="A60" s="84"/>
      <c r="B60" s="84"/>
      <c r="C60" s="85"/>
      <c r="D60" s="85"/>
      <c r="E60" s="85"/>
      <c r="F60" s="85"/>
      <c r="G60" s="84"/>
    </row>
    <row r="61" spans="1:7" x14ac:dyDescent="0.3">
      <c r="A61" s="84"/>
      <c r="B61" s="84"/>
      <c r="C61" s="85"/>
      <c r="D61" s="85"/>
      <c r="E61" s="85"/>
      <c r="F61" s="85"/>
      <c r="G61" s="84"/>
    </row>
    <row r="62" spans="1:7" x14ac:dyDescent="0.3">
      <c r="A62" s="84"/>
      <c r="B62" s="84"/>
      <c r="C62" s="85"/>
      <c r="D62" s="85"/>
      <c r="E62" s="85"/>
      <c r="F62" s="85"/>
      <c r="G62" s="84"/>
    </row>
    <row r="63" spans="1:7" x14ac:dyDescent="0.3">
      <c r="A63" s="84"/>
      <c r="B63" s="84"/>
      <c r="C63" s="85"/>
      <c r="D63" s="85"/>
      <c r="E63" s="85"/>
      <c r="F63" s="85"/>
      <c r="G63" s="84"/>
    </row>
    <row r="64" spans="1:7" x14ac:dyDescent="0.3">
      <c r="A64" s="84"/>
      <c r="B64" s="84"/>
      <c r="C64" s="85"/>
      <c r="D64" s="85"/>
      <c r="E64" s="85"/>
      <c r="F64" s="85"/>
      <c r="G64" s="84"/>
    </row>
    <row r="65" spans="1:7" x14ac:dyDescent="0.3">
      <c r="A65" s="84"/>
      <c r="B65" s="84"/>
      <c r="C65" s="85"/>
      <c r="D65" s="85"/>
      <c r="E65" s="85"/>
      <c r="F65" s="85"/>
      <c r="G65" s="84"/>
    </row>
    <row r="66" spans="1:7" x14ac:dyDescent="0.3">
      <c r="A66" s="84"/>
      <c r="B66" s="84"/>
      <c r="C66" s="85"/>
      <c r="D66" s="85"/>
      <c r="E66" s="85"/>
      <c r="F66" s="85"/>
      <c r="G66" s="84"/>
    </row>
    <row r="67" spans="1:7" x14ac:dyDescent="0.3">
      <c r="A67" s="84"/>
      <c r="B67" s="84"/>
      <c r="C67" s="85"/>
      <c r="D67" s="85"/>
      <c r="E67" s="85"/>
      <c r="F67" s="85"/>
      <c r="G67" s="84"/>
    </row>
    <row r="68" spans="1:7" x14ac:dyDescent="0.3">
      <c r="A68" s="84"/>
      <c r="B68" s="84"/>
      <c r="C68" s="85"/>
      <c r="D68" s="85"/>
      <c r="E68" s="85"/>
      <c r="F68" s="85"/>
      <c r="G68" s="84"/>
    </row>
    <row r="69" spans="1:7" x14ac:dyDescent="0.3">
      <c r="A69" s="84"/>
      <c r="B69" s="84"/>
      <c r="C69" s="85"/>
      <c r="D69" s="85"/>
      <c r="E69" s="85"/>
      <c r="F69" s="85"/>
      <c r="G69" s="84"/>
    </row>
    <row r="70" spans="1:7" x14ac:dyDescent="0.3">
      <c r="A70" s="84"/>
      <c r="B70" s="84"/>
      <c r="C70" s="85"/>
      <c r="D70" s="85"/>
      <c r="E70" s="85"/>
      <c r="F70" s="85"/>
      <c r="G70" s="84"/>
    </row>
    <row r="71" spans="1:7" x14ac:dyDescent="0.3">
      <c r="A71" s="84"/>
      <c r="B71" s="84"/>
      <c r="C71" s="85"/>
      <c r="D71" s="85"/>
      <c r="E71" s="85"/>
      <c r="F71" s="85"/>
      <c r="G71" s="84"/>
    </row>
    <row r="72" spans="1:7" x14ac:dyDescent="0.3">
      <c r="A72" s="84"/>
      <c r="B72" s="84"/>
      <c r="C72" s="85"/>
      <c r="D72" s="85"/>
      <c r="E72" s="85"/>
      <c r="F72" s="85"/>
      <c r="G72" s="84"/>
    </row>
    <row r="73" spans="1:7" x14ac:dyDescent="0.3">
      <c r="A73" s="84"/>
      <c r="B73" s="84"/>
      <c r="C73" s="85"/>
      <c r="D73" s="85"/>
      <c r="E73" s="85"/>
      <c r="F73" s="85"/>
      <c r="G73" s="84"/>
    </row>
    <row r="74" spans="1:7" x14ac:dyDescent="0.3">
      <c r="A74" s="84"/>
      <c r="B74" s="84"/>
      <c r="C74" s="85"/>
      <c r="D74" s="85"/>
      <c r="E74" s="85"/>
      <c r="F74" s="85"/>
      <c r="G74" s="84"/>
    </row>
    <row r="75" spans="1:7" x14ac:dyDescent="0.3">
      <c r="A75" s="84"/>
      <c r="B75" s="84"/>
      <c r="C75" s="85"/>
      <c r="D75" s="85"/>
      <c r="E75" s="85"/>
      <c r="F75" s="85"/>
      <c r="G75" s="84"/>
    </row>
    <row r="76" spans="1:7" x14ac:dyDescent="0.3">
      <c r="A76" s="84"/>
      <c r="B76" s="84"/>
      <c r="C76" s="85"/>
      <c r="D76" s="85"/>
      <c r="E76" s="85"/>
      <c r="F76" s="85"/>
      <c r="G76" s="84"/>
    </row>
    <row r="77" spans="1:7" x14ac:dyDescent="0.3">
      <c r="A77" s="84"/>
      <c r="B77" s="84"/>
      <c r="C77" s="85"/>
      <c r="D77" s="85"/>
      <c r="E77" s="85"/>
      <c r="F77" s="85"/>
      <c r="G77" s="84"/>
    </row>
    <row r="78" spans="1:7" x14ac:dyDescent="0.3">
      <c r="A78" s="84"/>
      <c r="B78" s="84"/>
      <c r="C78" s="85"/>
      <c r="D78" s="85"/>
      <c r="E78" s="85"/>
      <c r="F78" s="85"/>
      <c r="G78" s="84"/>
    </row>
    <row r="79" spans="1:7" x14ac:dyDescent="0.3">
      <c r="A79" s="84"/>
      <c r="B79" s="84"/>
      <c r="C79" s="85"/>
      <c r="D79" s="85"/>
      <c r="E79" s="85"/>
      <c r="F79" s="85"/>
      <c r="G79" s="84"/>
    </row>
    <row r="80" spans="1:7" x14ac:dyDescent="0.3">
      <c r="A80" s="84"/>
      <c r="B80" s="84"/>
      <c r="C80" s="85"/>
      <c r="D80" s="85"/>
      <c r="E80" s="85"/>
      <c r="F80" s="85"/>
      <c r="G80" s="84"/>
    </row>
    <row r="81" spans="1:7" x14ac:dyDescent="0.3">
      <c r="A81" s="84"/>
      <c r="B81" s="84"/>
      <c r="C81" s="85"/>
      <c r="D81" s="85"/>
      <c r="E81" s="85"/>
      <c r="F81" s="85"/>
      <c r="G81" s="84"/>
    </row>
    <row r="82" spans="1:7" x14ac:dyDescent="0.3">
      <c r="A82" s="84"/>
      <c r="B82" s="84"/>
      <c r="C82" s="85"/>
      <c r="D82" s="85"/>
      <c r="E82" s="85"/>
      <c r="F82" s="85"/>
      <c r="G82" s="84"/>
    </row>
    <row r="83" spans="1:7" x14ac:dyDescent="0.3">
      <c r="A83" s="84"/>
      <c r="B83" s="84"/>
      <c r="C83" s="85"/>
      <c r="D83" s="85"/>
      <c r="E83" s="85"/>
      <c r="F83" s="85"/>
      <c r="G83" s="84"/>
    </row>
    <row r="84" spans="1:7" x14ac:dyDescent="0.3">
      <c r="A84" s="84"/>
      <c r="B84" s="84"/>
      <c r="C84" s="85"/>
      <c r="D84" s="85"/>
      <c r="E84" s="85"/>
      <c r="F84" s="85"/>
      <c r="G84" s="84"/>
    </row>
    <row r="85" spans="1:7" x14ac:dyDescent="0.3">
      <c r="A85" s="84"/>
      <c r="B85" s="84"/>
      <c r="C85" s="85"/>
      <c r="D85" s="85"/>
      <c r="E85" s="85"/>
      <c r="F85" s="85"/>
      <c r="G85" s="84"/>
    </row>
    <row r="86" spans="1:7" x14ac:dyDescent="0.3">
      <c r="A86" s="84"/>
      <c r="B86" s="84"/>
      <c r="C86" s="85"/>
      <c r="D86" s="85"/>
      <c r="E86" s="85"/>
      <c r="F86" s="85"/>
      <c r="G86" s="84"/>
    </row>
    <row r="87" spans="1:7" x14ac:dyDescent="0.3">
      <c r="A87" s="84"/>
      <c r="B87" s="84"/>
      <c r="C87" s="85"/>
      <c r="D87" s="85"/>
      <c r="E87" s="85"/>
      <c r="F87" s="85"/>
      <c r="G87" s="84"/>
    </row>
    <row r="88" spans="1:7" x14ac:dyDescent="0.3">
      <c r="A88" s="84"/>
      <c r="B88" s="84"/>
      <c r="C88" s="85"/>
      <c r="D88" s="85"/>
      <c r="E88" s="85"/>
      <c r="F88" s="85"/>
      <c r="G88" s="84"/>
    </row>
    <row r="89" spans="1:7" x14ac:dyDescent="0.3">
      <c r="A89" s="84"/>
      <c r="B89" s="84"/>
      <c r="C89" s="85"/>
      <c r="D89" s="85"/>
      <c r="E89" s="85"/>
      <c r="F89" s="85"/>
      <c r="G89" s="84"/>
    </row>
    <row r="90" spans="1:7" x14ac:dyDescent="0.3">
      <c r="A90" s="84"/>
      <c r="B90" s="84"/>
      <c r="C90" s="85"/>
      <c r="D90" s="85"/>
      <c r="E90" s="85"/>
      <c r="F90" s="85"/>
      <c r="G90" s="84"/>
    </row>
    <row r="91" spans="1:7" x14ac:dyDescent="0.3">
      <c r="A91" s="84"/>
      <c r="B91" s="84"/>
      <c r="C91" s="85"/>
      <c r="D91" s="85"/>
      <c r="E91" s="85"/>
      <c r="F91" s="85"/>
      <c r="G91" s="84"/>
    </row>
    <row r="92" spans="1:7" x14ac:dyDescent="0.3">
      <c r="A92" s="84"/>
      <c r="B92" s="84"/>
      <c r="C92" s="85"/>
      <c r="D92" s="85"/>
      <c r="E92" s="85"/>
      <c r="F92" s="85"/>
      <c r="G92" s="84"/>
    </row>
    <row r="93" spans="1:7" x14ac:dyDescent="0.3">
      <c r="A93" s="84"/>
      <c r="B93" s="84"/>
      <c r="C93" s="85"/>
      <c r="D93" s="85"/>
      <c r="E93" s="85"/>
      <c r="F93" s="85"/>
      <c r="G93" s="84"/>
    </row>
    <row r="94" spans="1:7" x14ac:dyDescent="0.3">
      <c r="A94" s="84"/>
      <c r="B94" s="84"/>
      <c r="C94" s="85"/>
      <c r="D94" s="85"/>
      <c r="E94" s="85"/>
      <c r="F94" s="85"/>
      <c r="G94" s="84"/>
    </row>
    <row r="95" spans="1:7" x14ac:dyDescent="0.3">
      <c r="A95" s="84"/>
      <c r="B95" s="84"/>
      <c r="C95" s="85"/>
      <c r="D95" s="85"/>
      <c r="E95" s="85"/>
      <c r="F95" s="85"/>
      <c r="G95" s="84"/>
    </row>
    <row r="96" spans="1:7" x14ac:dyDescent="0.3">
      <c r="A96" s="84"/>
      <c r="B96" s="84"/>
      <c r="C96" s="85"/>
      <c r="D96" s="85"/>
      <c r="E96" s="85"/>
      <c r="F96" s="85"/>
      <c r="G96" s="84"/>
    </row>
    <row r="97" spans="1:7" x14ac:dyDescent="0.3">
      <c r="A97" s="84"/>
      <c r="B97" s="84"/>
      <c r="C97" s="85"/>
      <c r="D97" s="85"/>
      <c r="E97" s="85"/>
      <c r="F97" s="85"/>
      <c r="G97" s="84"/>
    </row>
    <row r="98" spans="1:7" x14ac:dyDescent="0.3">
      <c r="A98" s="84"/>
      <c r="B98" s="84"/>
      <c r="C98" s="85"/>
      <c r="D98" s="85"/>
      <c r="E98" s="85"/>
      <c r="F98" s="85"/>
      <c r="G98" s="84"/>
    </row>
    <row r="99" spans="1:7" x14ac:dyDescent="0.3">
      <c r="A99" s="84"/>
      <c r="B99" s="84"/>
      <c r="C99" s="85"/>
      <c r="D99" s="85"/>
      <c r="E99" s="85"/>
      <c r="F99" s="85"/>
      <c r="G99" s="84"/>
    </row>
    <row r="100" spans="1:7" x14ac:dyDescent="0.3">
      <c r="A100" s="84"/>
      <c r="B100" s="84"/>
      <c r="C100" s="85"/>
      <c r="D100" s="85"/>
      <c r="E100" s="85"/>
      <c r="F100" s="85"/>
      <c r="G100" s="84"/>
    </row>
    <row r="101" spans="1:7" x14ac:dyDescent="0.3">
      <c r="A101" s="84"/>
      <c r="B101" s="84"/>
      <c r="C101" s="85"/>
      <c r="D101" s="85"/>
      <c r="E101" s="85"/>
      <c r="F101" s="85"/>
      <c r="G101" s="84"/>
    </row>
    <row r="102" spans="1:7" x14ac:dyDescent="0.3">
      <c r="A102" s="84"/>
      <c r="B102" s="84"/>
      <c r="C102" s="85"/>
      <c r="D102" s="85"/>
      <c r="E102" s="85"/>
      <c r="F102" s="85"/>
      <c r="G102" s="84"/>
    </row>
    <row r="103" spans="1:7" x14ac:dyDescent="0.3">
      <c r="A103" s="84"/>
      <c r="B103" s="84"/>
      <c r="C103" s="85"/>
      <c r="D103" s="85"/>
      <c r="E103" s="85"/>
      <c r="F103" s="85"/>
      <c r="G103" s="84"/>
    </row>
    <row r="104" spans="1:7" x14ac:dyDescent="0.3">
      <c r="A104" s="84"/>
      <c r="B104" s="84"/>
      <c r="C104" s="85"/>
      <c r="D104" s="85"/>
      <c r="E104" s="85"/>
      <c r="F104" s="85"/>
      <c r="G104" s="84"/>
    </row>
    <row r="105" spans="1:7" x14ac:dyDescent="0.3">
      <c r="A105" s="84"/>
      <c r="B105" s="84"/>
      <c r="C105" s="85"/>
      <c r="D105" s="85"/>
      <c r="E105" s="85"/>
      <c r="F105" s="85"/>
      <c r="G105" s="84"/>
    </row>
    <row r="106" spans="1:7" x14ac:dyDescent="0.3">
      <c r="A106" s="84"/>
      <c r="B106" s="84"/>
      <c r="C106" s="85"/>
      <c r="D106" s="85"/>
      <c r="E106" s="85"/>
      <c r="F106" s="85"/>
      <c r="G106" s="84"/>
    </row>
    <row r="107" spans="1:7" x14ac:dyDescent="0.3">
      <c r="A107" s="84"/>
      <c r="B107" s="84"/>
      <c r="C107" s="85"/>
      <c r="D107" s="85"/>
      <c r="E107" s="85"/>
      <c r="F107" s="85"/>
      <c r="G107" s="84"/>
    </row>
    <row r="108" spans="1:7" x14ac:dyDescent="0.3">
      <c r="A108" s="84"/>
      <c r="B108" s="84"/>
      <c r="C108" s="85"/>
      <c r="D108" s="85"/>
      <c r="E108" s="85"/>
      <c r="F108" s="85"/>
      <c r="G108" s="84"/>
    </row>
    <row r="109" spans="1:7" x14ac:dyDescent="0.3">
      <c r="A109" s="84"/>
      <c r="B109" s="84"/>
      <c r="C109" s="85"/>
      <c r="D109" s="85"/>
      <c r="E109" s="85"/>
      <c r="F109" s="85"/>
      <c r="G109" s="84"/>
    </row>
    <row r="110" spans="1:7" x14ac:dyDescent="0.3">
      <c r="A110" s="84"/>
      <c r="B110" s="84"/>
      <c r="C110" s="85"/>
      <c r="D110" s="85"/>
      <c r="E110" s="85"/>
      <c r="F110" s="85"/>
      <c r="G110" s="84"/>
    </row>
    <row r="111" spans="1:7" x14ac:dyDescent="0.3">
      <c r="A111" s="84"/>
      <c r="B111" s="84"/>
      <c r="C111" s="85"/>
      <c r="D111" s="85"/>
      <c r="E111" s="85"/>
      <c r="F111" s="85"/>
      <c r="G111" s="84"/>
    </row>
    <row r="112" spans="1:7" x14ac:dyDescent="0.3">
      <c r="A112" s="84"/>
      <c r="B112" s="84"/>
      <c r="C112" s="85"/>
      <c r="D112" s="85"/>
      <c r="E112" s="85"/>
      <c r="F112" s="85"/>
      <c r="G112" s="84"/>
    </row>
    <row r="113" spans="1:7" x14ac:dyDescent="0.3">
      <c r="A113" s="84"/>
      <c r="B113" s="84"/>
      <c r="C113" s="85"/>
      <c r="D113" s="85"/>
      <c r="E113" s="85"/>
      <c r="F113" s="85"/>
      <c r="G113" s="84"/>
    </row>
    <row r="114" spans="1:7" x14ac:dyDescent="0.3">
      <c r="A114" s="84"/>
      <c r="B114" s="84"/>
      <c r="C114" s="85"/>
      <c r="D114" s="85"/>
      <c r="E114" s="85"/>
      <c r="F114" s="85"/>
      <c r="G114" s="84"/>
    </row>
    <row r="115" spans="1:7" x14ac:dyDescent="0.3">
      <c r="A115" s="84"/>
      <c r="B115" s="84"/>
      <c r="C115" s="85"/>
      <c r="D115" s="85"/>
      <c r="E115" s="85"/>
      <c r="F115" s="85"/>
      <c r="G115" s="84"/>
    </row>
    <row r="116" spans="1:7" x14ac:dyDescent="0.3">
      <c r="A116" s="84"/>
      <c r="B116" s="84"/>
      <c r="C116" s="85"/>
      <c r="D116" s="85"/>
      <c r="E116" s="85"/>
      <c r="F116" s="85"/>
      <c r="G116" s="84"/>
    </row>
    <row r="117" spans="1:7" x14ac:dyDescent="0.3">
      <c r="A117" s="84"/>
      <c r="B117" s="84"/>
      <c r="C117" s="85"/>
      <c r="D117" s="85"/>
      <c r="E117" s="85"/>
      <c r="F117" s="85"/>
      <c r="G117" s="84"/>
    </row>
    <row r="118" spans="1:7" x14ac:dyDescent="0.3">
      <c r="A118" s="84"/>
      <c r="B118" s="84"/>
      <c r="C118" s="85"/>
      <c r="D118" s="85"/>
      <c r="E118" s="85"/>
      <c r="F118" s="85"/>
      <c r="G118" s="84"/>
    </row>
    <row r="119" spans="1:7" x14ac:dyDescent="0.3">
      <c r="A119" s="84"/>
      <c r="B119" s="84"/>
      <c r="C119" s="85"/>
      <c r="D119" s="85"/>
      <c r="E119" s="85"/>
      <c r="F119" s="85"/>
      <c r="G119" s="84"/>
    </row>
    <row r="120" spans="1:7" x14ac:dyDescent="0.3">
      <c r="A120" s="84"/>
      <c r="B120" s="84"/>
      <c r="C120" s="85"/>
      <c r="D120" s="85"/>
      <c r="E120" s="85"/>
      <c r="F120" s="85"/>
      <c r="G120" s="84"/>
    </row>
    <row r="121" spans="1:7" x14ac:dyDescent="0.3">
      <c r="A121" s="84"/>
      <c r="B121" s="84"/>
      <c r="C121" s="85"/>
      <c r="D121" s="85"/>
      <c r="E121" s="85"/>
      <c r="F121" s="85"/>
      <c r="G121" s="84"/>
    </row>
    <row r="122" spans="1:7" x14ac:dyDescent="0.3">
      <c r="A122" s="84"/>
      <c r="B122" s="84"/>
      <c r="C122" s="85"/>
      <c r="D122" s="85"/>
      <c r="E122" s="85"/>
      <c r="F122" s="85"/>
      <c r="G122" s="84"/>
    </row>
    <row r="123" spans="1:7" x14ac:dyDescent="0.3">
      <c r="A123" s="84"/>
      <c r="B123" s="84"/>
      <c r="C123" s="85"/>
      <c r="D123" s="85"/>
      <c r="E123" s="85"/>
      <c r="F123" s="85"/>
      <c r="G123" s="84"/>
    </row>
    <row r="124" spans="1:7" x14ac:dyDescent="0.3">
      <c r="A124" s="84"/>
      <c r="B124" s="84"/>
      <c r="C124" s="85"/>
      <c r="D124" s="85"/>
      <c r="E124" s="85"/>
      <c r="F124" s="85"/>
      <c r="G124" s="84"/>
    </row>
    <row r="125" spans="1:7" x14ac:dyDescent="0.3">
      <c r="A125" s="84"/>
      <c r="B125" s="84"/>
      <c r="C125" s="85"/>
      <c r="D125" s="85"/>
      <c r="E125" s="85"/>
      <c r="F125" s="85"/>
      <c r="G125" s="84"/>
    </row>
    <row r="126" spans="1:7" x14ac:dyDescent="0.3">
      <c r="A126" s="84"/>
      <c r="B126" s="84"/>
      <c r="C126" s="85"/>
      <c r="D126" s="85"/>
      <c r="E126" s="85"/>
      <c r="F126" s="85"/>
      <c r="G126" s="84"/>
    </row>
    <row r="127" spans="1:7" x14ac:dyDescent="0.3">
      <c r="A127" s="84"/>
      <c r="B127" s="84"/>
      <c r="C127" s="85"/>
      <c r="D127" s="85"/>
      <c r="E127" s="85"/>
      <c r="F127" s="85"/>
      <c r="G127" s="84"/>
    </row>
    <row r="128" spans="1:7" x14ac:dyDescent="0.3">
      <c r="A128" s="84"/>
      <c r="B128" s="84"/>
      <c r="C128" s="85"/>
      <c r="D128" s="85"/>
      <c r="E128" s="85"/>
      <c r="F128" s="85"/>
      <c r="G128" s="84"/>
    </row>
    <row r="129" spans="1:7" x14ac:dyDescent="0.3">
      <c r="A129" s="84"/>
      <c r="B129" s="84"/>
      <c r="C129" s="85"/>
      <c r="D129" s="85"/>
      <c r="E129" s="85"/>
      <c r="F129" s="85"/>
      <c r="G129" s="84"/>
    </row>
    <row r="130" spans="1:7" x14ac:dyDescent="0.3">
      <c r="A130" s="84"/>
      <c r="B130" s="84"/>
      <c r="C130" s="85"/>
      <c r="D130" s="85"/>
      <c r="E130" s="85"/>
      <c r="F130" s="85"/>
      <c r="G130" s="84"/>
    </row>
    <row r="131" spans="1:7" x14ac:dyDescent="0.3">
      <c r="A131" s="84"/>
      <c r="B131" s="84"/>
      <c r="C131" s="85"/>
      <c r="D131" s="85"/>
      <c r="E131" s="85"/>
      <c r="F131" s="85"/>
      <c r="G131" s="84"/>
    </row>
    <row r="132" spans="1:7" x14ac:dyDescent="0.3">
      <c r="A132" s="84"/>
      <c r="B132" s="84"/>
      <c r="C132" s="85"/>
      <c r="D132" s="85"/>
      <c r="E132" s="85"/>
      <c r="F132" s="85"/>
      <c r="G132" s="84"/>
    </row>
    <row r="133" spans="1:7" x14ac:dyDescent="0.3">
      <c r="A133" s="84"/>
      <c r="B133" s="84"/>
      <c r="C133" s="85"/>
      <c r="D133" s="85"/>
      <c r="E133" s="85"/>
      <c r="F133" s="85"/>
      <c r="G133" s="84"/>
    </row>
    <row r="134" spans="1:7" x14ac:dyDescent="0.3">
      <c r="A134" s="84"/>
      <c r="B134" s="84"/>
      <c r="C134" s="85"/>
      <c r="D134" s="85"/>
      <c r="E134" s="85"/>
      <c r="F134" s="85"/>
      <c r="G134" s="84"/>
    </row>
    <row r="135" spans="1:7" x14ac:dyDescent="0.3">
      <c r="A135" s="84"/>
      <c r="B135" s="84"/>
      <c r="C135" s="85"/>
      <c r="D135" s="85"/>
      <c r="E135" s="85"/>
      <c r="F135" s="85"/>
      <c r="G135" s="84"/>
    </row>
    <row r="136" spans="1:7" x14ac:dyDescent="0.3">
      <c r="A136" s="84"/>
      <c r="B136" s="84"/>
      <c r="C136" s="85"/>
      <c r="D136" s="85"/>
      <c r="E136" s="85"/>
      <c r="F136" s="85"/>
      <c r="G136" s="84"/>
    </row>
    <row r="137" spans="1:7" x14ac:dyDescent="0.3">
      <c r="A137" s="84"/>
      <c r="B137" s="84"/>
      <c r="C137" s="85"/>
      <c r="D137" s="85"/>
      <c r="E137" s="85"/>
      <c r="F137" s="85"/>
      <c r="G137" s="84"/>
    </row>
    <row r="138" spans="1:7" x14ac:dyDescent="0.3">
      <c r="A138" s="84"/>
      <c r="B138" s="84"/>
      <c r="C138" s="85"/>
      <c r="D138" s="85"/>
      <c r="E138" s="85"/>
      <c r="F138" s="85"/>
      <c r="G138" s="84"/>
    </row>
    <row r="139" spans="1:7" x14ac:dyDescent="0.3">
      <c r="A139" s="84"/>
      <c r="B139" s="84"/>
      <c r="C139" s="85"/>
      <c r="D139" s="85"/>
      <c r="E139" s="85"/>
      <c r="F139" s="85"/>
      <c r="G139" s="84"/>
    </row>
    <row r="140" spans="1:7" x14ac:dyDescent="0.3">
      <c r="A140" s="84"/>
      <c r="B140" s="84"/>
      <c r="C140" s="85"/>
      <c r="D140" s="85"/>
      <c r="E140" s="85"/>
      <c r="F140" s="85"/>
      <c r="G140" s="84"/>
    </row>
    <row r="141" spans="1:7" x14ac:dyDescent="0.3">
      <c r="A141" s="84"/>
      <c r="B141" s="84"/>
      <c r="C141" s="85"/>
      <c r="D141" s="85"/>
      <c r="E141" s="85"/>
      <c r="F141" s="85"/>
      <c r="G141" s="84"/>
    </row>
    <row r="142" spans="1:7" x14ac:dyDescent="0.3">
      <c r="A142" s="84"/>
      <c r="B142" s="84"/>
      <c r="C142" s="85"/>
      <c r="D142" s="85"/>
      <c r="E142" s="85"/>
      <c r="F142" s="85"/>
      <c r="G142" s="84"/>
    </row>
    <row r="143" spans="1:7" x14ac:dyDescent="0.3">
      <c r="A143" s="84"/>
      <c r="B143" s="84"/>
      <c r="C143" s="85"/>
      <c r="D143" s="85"/>
      <c r="E143" s="85"/>
      <c r="F143" s="85"/>
      <c r="G143" s="84"/>
    </row>
    <row r="144" spans="1:7" x14ac:dyDescent="0.3">
      <c r="A144" s="84"/>
      <c r="B144" s="84"/>
      <c r="C144" s="85"/>
      <c r="D144" s="85"/>
      <c r="E144" s="85"/>
      <c r="F144" s="85"/>
      <c r="G144" s="84"/>
    </row>
    <row r="145" spans="1:7" x14ac:dyDescent="0.3">
      <c r="A145" s="84"/>
      <c r="B145" s="84"/>
      <c r="C145" s="85"/>
      <c r="D145" s="85"/>
      <c r="E145" s="85"/>
      <c r="F145" s="85"/>
      <c r="G145" s="84"/>
    </row>
    <row r="146" spans="1:7" x14ac:dyDescent="0.3">
      <c r="A146" s="84"/>
      <c r="B146" s="84"/>
      <c r="C146" s="85"/>
      <c r="D146" s="85"/>
      <c r="E146" s="85"/>
      <c r="F146" s="85"/>
      <c r="G146" s="84"/>
    </row>
    <row r="147" spans="1:7" x14ac:dyDescent="0.3">
      <c r="A147" s="84"/>
      <c r="B147" s="84"/>
      <c r="C147" s="85"/>
      <c r="D147" s="85"/>
      <c r="E147" s="85"/>
      <c r="F147" s="85"/>
      <c r="G147" s="84"/>
    </row>
    <row r="148" spans="1:7" x14ac:dyDescent="0.3">
      <c r="A148" s="84"/>
      <c r="B148" s="84"/>
      <c r="C148" s="85"/>
      <c r="D148" s="85"/>
      <c r="E148" s="85"/>
      <c r="F148" s="85"/>
      <c r="G148" s="84"/>
    </row>
    <row r="149" spans="1:7" x14ac:dyDescent="0.3">
      <c r="A149" s="84"/>
      <c r="B149" s="84"/>
      <c r="C149" s="85"/>
      <c r="D149" s="85"/>
      <c r="E149" s="85"/>
      <c r="F149" s="85"/>
      <c r="G149" s="84"/>
    </row>
    <row r="150" spans="1:7" x14ac:dyDescent="0.3">
      <c r="A150" s="84"/>
      <c r="B150" s="84"/>
      <c r="C150" s="85"/>
      <c r="D150" s="85"/>
      <c r="E150" s="85"/>
      <c r="F150" s="85"/>
      <c r="G150" s="84"/>
    </row>
    <row r="151" spans="1:7" x14ac:dyDescent="0.3">
      <c r="A151" s="84"/>
      <c r="B151" s="84"/>
      <c r="C151" s="85"/>
      <c r="D151" s="85"/>
      <c r="E151" s="85"/>
      <c r="F151" s="85"/>
      <c r="G151" s="84"/>
    </row>
    <row r="152" spans="1:7" x14ac:dyDescent="0.3">
      <c r="A152" s="84"/>
      <c r="B152" s="84"/>
      <c r="C152" s="85"/>
      <c r="D152" s="85"/>
      <c r="E152" s="85"/>
      <c r="F152" s="85"/>
      <c r="G152" s="84"/>
    </row>
    <row r="153" spans="1:7" x14ac:dyDescent="0.3">
      <c r="A153" s="84"/>
      <c r="B153" s="84"/>
      <c r="C153" s="85"/>
      <c r="D153" s="85"/>
      <c r="E153" s="85"/>
      <c r="F153" s="85"/>
      <c r="G153" s="84"/>
    </row>
    <row r="154" spans="1:7" x14ac:dyDescent="0.3">
      <c r="A154" s="84"/>
      <c r="B154" s="84"/>
      <c r="C154" s="85"/>
      <c r="D154" s="85"/>
      <c r="E154" s="85"/>
      <c r="F154" s="85"/>
      <c r="G154" s="84"/>
    </row>
    <row r="155" spans="1:7" x14ac:dyDescent="0.3">
      <c r="A155" s="84"/>
      <c r="B155" s="84"/>
      <c r="C155" s="85"/>
      <c r="D155" s="85"/>
      <c r="E155" s="85"/>
      <c r="F155" s="85"/>
      <c r="G155" s="84"/>
    </row>
    <row r="156" spans="1:7" x14ac:dyDescent="0.3">
      <c r="A156" s="84"/>
      <c r="B156" s="84"/>
      <c r="C156" s="85"/>
      <c r="D156" s="85"/>
      <c r="E156" s="85"/>
      <c r="F156" s="85"/>
      <c r="G156" s="84"/>
    </row>
    <row r="157" spans="1:7" x14ac:dyDescent="0.3">
      <c r="A157" s="84"/>
      <c r="B157" s="84"/>
      <c r="C157" s="85"/>
      <c r="D157" s="85"/>
      <c r="E157" s="85"/>
      <c r="F157" s="85"/>
      <c r="G157" s="84"/>
    </row>
    <row r="158" spans="1:7" x14ac:dyDescent="0.3">
      <c r="A158" s="84"/>
      <c r="B158" s="84"/>
      <c r="C158" s="85"/>
      <c r="D158" s="85"/>
      <c r="E158" s="85"/>
      <c r="F158" s="85"/>
      <c r="G158" s="84"/>
    </row>
    <row r="159" spans="1:7" x14ac:dyDescent="0.3">
      <c r="A159" s="84"/>
      <c r="B159" s="84"/>
      <c r="C159" s="85"/>
      <c r="D159" s="85"/>
      <c r="E159" s="85"/>
      <c r="F159" s="85"/>
      <c r="G159" s="84"/>
    </row>
    <row r="160" spans="1:7" x14ac:dyDescent="0.3">
      <c r="A160" s="84"/>
      <c r="B160" s="84"/>
      <c r="C160" s="85"/>
      <c r="D160" s="85"/>
      <c r="E160" s="85"/>
      <c r="F160" s="85"/>
      <c r="G160" s="84"/>
    </row>
    <row r="161" spans="1:7" x14ac:dyDescent="0.3">
      <c r="A161" s="84"/>
      <c r="B161" s="84"/>
      <c r="C161" s="85"/>
      <c r="D161" s="85"/>
      <c r="E161" s="85"/>
      <c r="F161" s="85"/>
      <c r="G161" s="84"/>
    </row>
    <row r="162" spans="1:7" x14ac:dyDescent="0.3">
      <c r="A162" s="84"/>
      <c r="B162" s="84"/>
      <c r="C162" s="85"/>
      <c r="D162" s="85"/>
      <c r="E162" s="85"/>
      <c r="F162" s="85"/>
      <c r="G162" s="84"/>
    </row>
    <row r="163" spans="1:7" x14ac:dyDescent="0.3">
      <c r="A163" s="84"/>
      <c r="B163" s="84"/>
      <c r="C163" s="85"/>
      <c r="D163" s="85"/>
      <c r="E163" s="85"/>
      <c r="F163" s="85"/>
      <c r="G163" s="84"/>
    </row>
    <row r="164" spans="1:7" x14ac:dyDescent="0.3">
      <c r="A164" s="84"/>
      <c r="B164" s="84"/>
      <c r="C164" s="85"/>
      <c r="D164" s="85"/>
      <c r="E164" s="85"/>
      <c r="F164" s="85"/>
      <c r="G164" s="84"/>
    </row>
    <row r="165" spans="1:7" x14ac:dyDescent="0.3">
      <c r="A165" s="84"/>
      <c r="B165" s="84"/>
      <c r="C165" s="85"/>
      <c r="D165" s="85"/>
      <c r="E165" s="85"/>
      <c r="F165" s="85"/>
      <c r="G165" s="84"/>
    </row>
    <row r="166" spans="1:7" x14ac:dyDescent="0.3">
      <c r="A166" s="84"/>
      <c r="B166" s="84"/>
      <c r="C166" s="85"/>
      <c r="D166" s="85"/>
      <c r="E166" s="85"/>
      <c r="F166" s="85"/>
      <c r="G166" s="84"/>
    </row>
    <row r="167" spans="1:7" x14ac:dyDescent="0.3">
      <c r="A167" s="84"/>
      <c r="B167" s="84"/>
      <c r="C167" s="85"/>
      <c r="D167" s="85"/>
      <c r="E167" s="85"/>
      <c r="F167" s="85"/>
      <c r="G167" s="84"/>
    </row>
    <row r="168" spans="1:7" x14ac:dyDescent="0.3">
      <c r="A168" s="84"/>
      <c r="B168" s="84"/>
      <c r="C168" s="85"/>
      <c r="D168" s="85"/>
      <c r="E168" s="85"/>
      <c r="F168" s="85"/>
      <c r="G168" s="84"/>
    </row>
    <row r="169" spans="1:7" x14ac:dyDescent="0.3">
      <c r="A169" s="84"/>
      <c r="B169" s="84"/>
      <c r="C169" s="85"/>
      <c r="D169" s="85"/>
      <c r="E169" s="85"/>
      <c r="F169" s="85"/>
      <c r="G169" s="84"/>
    </row>
    <row r="170" spans="1:7" x14ac:dyDescent="0.3">
      <c r="A170" s="84"/>
      <c r="B170" s="84"/>
      <c r="C170" s="85"/>
      <c r="D170" s="85"/>
      <c r="E170" s="85"/>
      <c r="F170" s="85"/>
      <c r="G170" s="84"/>
    </row>
    <row r="171" spans="1:7" x14ac:dyDescent="0.3">
      <c r="A171" s="84"/>
      <c r="B171" s="84"/>
      <c r="C171" s="85"/>
      <c r="D171" s="85"/>
      <c r="E171" s="85"/>
      <c r="F171" s="85"/>
      <c r="G171" s="84"/>
    </row>
    <row r="172" spans="1:7" x14ac:dyDescent="0.3">
      <c r="A172" s="84"/>
      <c r="B172" s="84"/>
      <c r="C172" s="85"/>
      <c r="D172" s="85"/>
      <c r="E172" s="85"/>
      <c r="F172" s="85"/>
      <c r="G172" s="84"/>
    </row>
    <row r="173" spans="1:7" x14ac:dyDescent="0.3">
      <c r="A173" s="84"/>
      <c r="B173" s="84"/>
      <c r="C173" s="85"/>
      <c r="D173" s="85"/>
      <c r="E173" s="85"/>
      <c r="F173" s="85"/>
      <c r="G173" s="84"/>
    </row>
    <row r="174" spans="1:7" x14ac:dyDescent="0.3">
      <c r="A174" s="84"/>
      <c r="B174" s="84"/>
      <c r="C174" s="85"/>
      <c r="D174" s="85"/>
      <c r="E174" s="85"/>
      <c r="F174" s="85"/>
      <c r="G174" s="84"/>
    </row>
    <row r="175" spans="1:7" x14ac:dyDescent="0.3">
      <c r="A175" s="84"/>
      <c r="B175" s="84"/>
      <c r="C175" s="85"/>
      <c r="D175" s="85"/>
      <c r="E175" s="85"/>
      <c r="F175" s="85"/>
      <c r="G175" s="84"/>
    </row>
    <row r="176" spans="1:7" x14ac:dyDescent="0.3">
      <c r="A176" s="84"/>
      <c r="B176" s="84"/>
      <c r="C176" s="85"/>
      <c r="D176" s="85"/>
      <c r="E176" s="85"/>
      <c r="F176" s="85"/>
      <c r="G176" s="84"/>
    </row>
    <row r="177" spans="1:7" x14ac:dyDescent="0.3">
      <c r="A177" s="84"/>
      <c r="B177" s="84"/>
      <c r="C177" s="85"/>
      <c r="D177" s="85"/>
      <c r="E177" s="85"/>
      <c r="F177" s="85"/>
      <c r="G177" s="84"/>
    </row>
    <row r="178" spans="1:7" x14ac:dyDescent="0.3">
      <c r="A178" s="84"/>
      <c r="B178" s="84"/>
      <c r="C178" s="85"/>
      <c r="D178" s="85"/>
      <c r="E178" s="85"/>
      <c r="F178" s="85"/>
      <c r="G178" s="84"/>
    </row>
    <row r="179" spans="1:7" x14ac:dyDescent="0.3">
      <c r="A179" s="84"/>
      <c r="B179" s="84"/>
      <c r="C179" s="85"/>
      <c r="D179" s="85"/>
      <c r="E179" s="85"/>
      <c r="F179" s="85"/>
      <c r="G179" s="84"/>
    </row>
    <row r="180" spans="1:7" x14ac:dyDescent="0.3">
      <c r="A180" s="84"/>
      <c r="B180" s="84"/>
      <c r="C180" s="85"/>
      <c r="D180" s="85"/>
      <c r="E180" s="85"/>
      <c r="F180" s="85"/>
      <c r="G180" s="84"/>
    </row>
    <row r="181" spans="1:7" x14ac:dyDescent="0.3">
      <c r="A181" s="84"/>
      <c r="B181" s="84"/>
      <c r="C181" s="85"/>
      <c r="D181" s="85"/>
      <c r="E181" s="85"/>
      <c r="F181" s="85"/>
      <c r="G181" s="84"/>
    </row>
    <row r="182" spans="1:7" x14ac:dyDescent="0.3">
      <c r="A182" s="84"/>
      <c r="B182" s="84"/>
      <c r="C182" s="85"/>
      <c r="D182" s="85"/>
      <c r="E182" s="85"/>
      <c r="F182" s="85"/>
      <c r="G182" s="84"/>
    </row>
    <row r="183" spans="1:7" x14ac:dyDescent="0.3">
      <c r="A183" s="84"/>
      <c r="B183" s="84"/>
      <c r="C183" s="85"/>
      <c r="D183" s="85"/>
      <c r="E183" s="85"/>
      <c r="F183" s="85"/>
      <c r="G183" s="84"/>
    </row>
    <row r="184" spans="1:7" x14ac:dyDescent="0.3">
      <c r="A184" s="84"/>
      <c r="B184" s="84"/>
      <c r="C184" s="85"/>
      <c r="D184" s="85"/>
      <c r="E184" s="85"/>
      <c r="F184" s="85"/>
      <c r="G184" s="84"/>
    </row>
    <row r="185" spans="1:7" x14ac:dyDescent="0.3">
      <c r="A185" s="84"/>
      <c r="B185" s="84"/>
      <c r="C185" s="85"/>
      <c r="D185" s="85"/>
      <c r="E185" s="85"/>
      <c r="F185" s="85"/>
      <c r="G185" s="84"/>
    </row>
    <row r="186" spans="1:7" x14ac:dyDescent="0.3">
      <c r="A186" s="84"/>
      <c r="B186" s="84"/>
      <c r="C186" s="85"/>
      <c r="D186" s="85"/>
      <c r="E186" s="85"/>
      <c r="F186" s="85"/>
      <c r="G186" s="84"/>
    </row>
    <row r="187" spans="1:7" x14ac:dyDescent="0.3">
      <c r="A187" s="84"/>
      <c r="B187" s="84"/>
      <c r="C187" s="85"/>
      <c r="D187" s="85"/>
      <c r="E187" s="85"/>
      <c r="F187" s="85"/>
      <c r="G187" s="84"/>
    </row>
    <row r="188" spans="1:7" x14ac:dyDescent="0.3">
      <c r="A188" s="84"/>
      <c r="B188" s="84"/>
      <c r="C188" s="85"/>
      <c r="D188" s="85"/>
      <c r="E188" s="85"/>
      <c r="F188" s="85"/>
      <c r="G188" s="84"/>
    </row>
    <row r="189" spans="1:7" x14ac:dyDescent="0.3">
      <c r="A189" s="84"/>
      <c r="B189" s="84"/>
      <c r="C189" s="85"/>
      <c r="D189" s="85"/>
      <c r="E189" s="85"/>
      <c r="F189" s="85"/>
      <c r="G189" s="84"/>
    </row>
    <row r="190" spans="1:7" x14ac:dyDescent="0.3">
      <c r="A190" s="84"/>
      <c r="B190" s="84"/>
      <c r="C190" s="85"/>
      <c r="D190" s="85"/>
      <c r="E190" s="85"/>
      <c r="F190" s="85"/>
      <c r="G190" s="84"/>
    </row>
    <row r="191" spans="1:7" x14ac:dyDescent="0.3">
      <c r="A191" s="84"/>
      <c r="B191" s="84"/>
      <c r="C191" s="85"/>
      <c r="D191" s="85"/>
      <c r="E191" s="85"/>
      <c r="F191" s="85"/>
      <c r="G191" s="84"/>
    </row>
    <row r="192" spans="1:7" x14ac:dyDescent="0.3">
      <c r="A192" s="84"/>
      <c r="B192" s="84"/>
      <c r="C192" s="85"/>
      <c r="D192" s="85"/>
      <c r="E192" s="85"/>
      <c r="F192" s="85"/>
      <c r="G192" s="84"/>
    </row>
    <row r="193" spans="1:7" x14ac:dyDescent="0.3">
      <c r="A193" s="84"/>
      <c r="B193" s="84"/>
      <c r="C193" s="85"/>
      <c r="D193" s="85"/>
      <c r="E193" s="85"/>
      <c r="F193" s="85"/>
      <c r="G193" s="84"/>
    </row>
    <row r="194" spans="1:7" x14ac:dyDescent="0.3">
      <c r="A194" s="84"/>
      <c r="B194" s="84"/>
      <c r="C194" s="85"/>
      <c r="D194" s="85"/>
      <c r="E194" s="85"/>
      <c r="F194" s="85"/>
      <c r="G194" s="84"/>
    </row>
    <row r="195" spans="1:7" x14ac:dyDescent="0.3">
      <c r="A195" s="84"/>
      <c r="B195" s="84"/>
      <c r="C195" s="85"/>
      <c r="D195" s="85"/>
      <c r="E195" s="85"/>
      <c r="F195" s="85"/>
      <c r="G195" s="84"/>
    </row>
    <row r="196" spans="1:7" x14ac:dyDescent="0.3">
      <c r="A196" s="84"/>
      <c r="B196" s="84"/>
      <c r="C196" s="85"/>
      <c r="D196" s="85"/>
      <c r="E196" s="85"/>
      <c r="F196" s="85"/>
      <c r="G196" s="84"/>
    </row>
    <row r="197" spans="1:7" x14ac:dyDescent="0.3">
      <c r="A197" s="84"/>
      <c r="B197" s="84"/>
      <c r="C197" s="85"/>
      <c r="D197" s="85"/>
      <c r="E197" s="85"/>
      <c r="F197" s="85"/>
      <c r="G197" s="84"/>
    </row>
    <row r="198" spans="1:7" x14ac:dyDescent="0.3">
      <c r="A198" s="84"/>
      <c r="B198" s="84"/>
      <c r="C198" s="85"/>
      <c r="D198" s="85"/>
      <c r="E198" s="85"/>
      <c r="F198" s="85"/>
      <c r="G198" s="84"/>
    </row>
    <row r="199" spans="1:7" x14ac:dyDescent="0.3">
      <c r="A199" s="84"/>
      <c r="B199" s="84"/>
      <c r="C199" s="85"/>
      <c r="D199" s="85"/>
      <c r="E199" s="85"/>
      <c r="F199" s="85"/>
      <c r="G199" s="84"/>
    </row>
    <row r="200" spans="1:7" x14ac:dyDescent="0.3">
      <c r="A200" s="84"/>
      <c r="B200" s="84"/>
      <c r="C200" s="85"/>
      <c r="D200" s="85"/>
      <c r="E200" s="85"/>
      <c r="F200" s="85"/>
      <c r="G200" s="84"/>
    </row>
    <row r="201" spans="1:7" x14ac:dyDescent="0.3">
      <c r="A201" s="84"/>
      <c r="B201" s="84"/>
      <c r="C201" s="85"/>
      <c r="D201" s="85"/>
      <c r="E201" s="85"/>
      <c r="F201" s="85"/>
      <c r="G201" s="84"/>
    </row>
    <row r="202" spans="1:7" x14ac:dyDescent="0.3">
      <c r="A202" s="84"/>
      <c r="B202" s="84"/>
      <c r="C202" s="85"/>
      <c r="D202" s="85"/>
      <c r="E202" s="85"/>
      <c r="F202" s="85"/>
      <c r="G202" s="84"/>
    </row>
    <row r="203" spans="1:7" x14ac:dyDescent="0.3">
      <c r="A203" s="84"/>
      <c r="B203" s="84"/>
      <c r="C203" s="85"/>
      <c r="D203" s="85"/>
      <c r="E203" s="85"/>
      <c r="F203" s="85"/>
      <c r="G203" s="84"/>
    </row>
    <row r="204" spans="1:7" x14ac:dyDescent="0.3">
      <c r="A204" s="84"/>
      <c r="B204" s="84"/>
      <c r="C204" s="85"/>
      <c r="D204" s="85"/>
      <c r="E204" s="85"/>
      <c r="F204" s="85"/>
      <c r="G204" s="84"/>
    </row>
    <row r="205" spans="1:7" x14ac:dyDescent="0.3">
      <c r="A205" s="84"/>
      <c r="B205" s="84"/>
      <c r="C205" s="85"/>
      <c r="D205" s="85"/>
      <c r="E205" s="85"/>
      <c r="F205" s="85"/>
      <c r="G205" s="84"/>
    </row>
    <row r="206" spans="1:7" x14ac:dyDescent="0.3">
      <c r="A206" s="84"/>
      <c r="B206" s="84"/>
      <c r="C206" s="85"/>
      <c r="D206" s="85"/>
      <c r="E206" s="85"/>
      <c r="F206" s="85"/>
      <c r="G206" s="84"/>
    </row>
    <row r="207" spans="1:7" x14ac:dyDescent="0.3">
      <c r="A207" s="84"/>
      <c r="B207" s="84"/>
      <c r="C207" s="85"/>
      <c r="D207" s="85"/>
      <c r="E207" s="85"/>
      <c r="F207" s="85"/>
      <c r="G207" s="84"/>
    </row>
    <row r="208" spans="1:7" x14ac:dyDescent="0.3">
      <c r="A208" s="84"/>
      <c r="B208" s="84"/>
      <c r="C208" s="85"/>
      <c r="D208" s="85"/>
      <c r="E208" s="85"/>
      <c r="F208" s="85"/>
      <c r="G208" s="84"/>
    </row>
    <row r="209" spans="1:7" x14ac:dyDescent="0.3">
      <c r="A209" s="84"/>
      <c r="B209" s="84"/>
      <c r="C209" s="85"/>
      <c r="D209" s="85"/>
      <c r="E209" s="85"/>
      <c r="F209" s="85"/>
      <c r="G209" s="84"/>
    </row>
    <row r="210" spans="1:7" x14ac:dyDescent="0.3">
      <c r="A210" s="84"/>
      <c r="B210" s="84"/>
      <c r="C210" s="85"/>
      <c r="D210" s="85"/>
      <c r="E210" s="85"/>
      <c r="F210" s="85"/>
      <c r="G210" s="84"/>
    </row>
    <row r="211" spans="1:7" x14ac:dyDescent="0.3">
      <c r="A211" s="84"/>
      <c r="B211" s="84"/>
      <c r="C211" s="85"/>
      <c r="D211" s="85"/>
      <c r="E211" s="85"/>
      <c r="F211" s="85"/>
      <c r="G211" s="84"/>
    </row>
    <row r="212" spans="1:7" x14ac:dyDescent="0.3">
      <c r="A212" s="84"/>
      <c r="B212" s="84"/>
      <c r="C212" s="85"/>
      <c r="D212" s="85"/>
      <c r="E212" s="85"/>
      <c r="F212" s="85"/>
      <c r="G212" s="84"/>
    </row>
    <row r="213" spans="1:7" x14ac:dyDescent="0.3">
      <c r="A213" s="84"/>
      <c r="B213" s="84"/>
      <c r="C213" s="85"/>
      <c r="D213" s="85"/>
      <c r="E213" s="85"/>
      <c r="F213" s="85"/>
      <c r="G213" s="84"/>
    </row>
    <row r="214" spans="1:7" x14ac:dyDescent="0.3">
      <c r="A214" s="84"/>
      <c r="B214" s="84"/>
      <c r="C214" s="85"/>
      <c r="D214" s="85"/>
      <c r="E214" s="85"/>
      <c r="F214" s="85"/>
      <c r="G214" s="84"/>
    </row>
    <row r="215" spans="1:7" x14ac:dyDescent="0.3">
      <c r="A215" s="84"/>
      <c r="B215" s="84"/>
      <c r="C215" s="85"/>
      <c r="D215" s="85"/>
      <c r="E215" s="85"/>
      <c r="F215" s="85"/>
      <c r="G215" s="84"/>
    </row>
    <row r="216" spans="1:7" x14ac:dyDescent="0.3">
      <c r="A216" s="84"/>
      <c r="B216" s="84"/>
      <c r="C216" s="85"/>
      <c r="D216" s="85"/>
      <c r="E216" s="85"/>
      <c r="F216" s="85"/>
      <c r="G216" s="84"/>
    </row>
    <row r="217" spans="1:7" x14ac:dyDescent="0.3">
      <c r="A217" s="84"/>
      <c r="B217" s="84"/>
      <c r="C217" s="85"/>
      <c r="D217" s="85"/>
      <c r="E217" s="85"/>
      <c r="F217" s="85"/>
      <c r="G217" s="84"/>
    </row>
    <row r="218" spans="1:7" x14ac:dyDescent="0.3">
      <c r="A218" s="84"/>
      <c r="B218" s="84"/>
      <c r="C218" s="85"/>
      <c r="D218" s="85"/>
      <c r="E218" s="85"/>
      <c r="F218" s="85"/>
      <c r="G218" s="84"/>
    </row>
    <row r="219" spans="1:7" x14ac:dyDescent="0.3">
      <c r="A219" s="84"/>
      <c r="B219" s="84"/>
      <c r="C219" s="85"/>
      <c r="D219" s="85"/>
      <c r="E219" s="85"/>
      <c r="F219" s="85"/>
      <c r="G219" s="84"/>
    </row>
    <row r="220" spans="1:7" x14ac:dyDescent="0.3">
      <c r="A220" s="84"/>
      <c r="B220" s="84"/>
      <c r="C220" s="85"/>
      <c r="D220" s="85"/>
      <c r="E220" s="85"/>
      <c r="F220" s="85"/>
      <c r="G220" s="84"/>
    </row>
    <row r="221" spans="1:7" x14ac:dyDescent="0.3">
      <c r="A221" s="84"/>
      <c r="B221" s="84"/>
      <c r="C221" s="85"/>
      <c r="D221" s="85"/>
      <c r="E221" s="85"/>
      <c r="F221" s="85"/>
      <c r="G221" s="84"/>
    </row>
    <row r="222" spans="1:7" x14ac:dyDescent="0.3">
      <c r="A222" s="84"/>
      <c r="B222" s="84"/>
      <c r="C222" s="85"/>
      <c r="D222" s="85"/>
      <c r="E222" s="85"/>
      <c r="F222" s="85"/>
      <c r="G222" s="84"/>
    </row>
    <row r="223" spans="1:7" x14ac:dyDescent="0.3">
      <c r="A223" s="84"/>
      <c r="B223" s="84"/>
      <c r="C223" s="85"/>
      <c r="D223" s="85"/>
      <c r="E223" s="85"/>
      <c r="F223" s="85"/>
      <c r="G223" s="84"/>
    </row>
    <row r="224" spans="1:7" x14ac:dyDescent="0.3">
      <c r="A224" s="84"/>
      <c r="B224" s="84"/>
      <c r="C224" s="85"/>
      <c r="D224" s="85"/>
      <c r="E224" s="85"/>
      <c r="F224" s="85"/>
      <c r="G224" s="84"/>
    </row>
    <row r="225" spans="1:7" x14ac:dyDescent="0.3">
      <c r="A225" s="84"/>
      <c r="B225" s="84"/>
      <c r="C225" s="85"/>
      <c r="D225" s="85"/>
      <c r="E225" s="85"/>
      <c r="F225" s="85"/>
      <c r="G225" s="84"/>
    </row>
    <row r="226" spans="1:7" x14ac:dyDescent="0.3">
      <c r="A226" s="84"/>
      <c r="B226" s="84"/>
      <c r="C226" s="85"/>
      <c r="D226" s="85"/>
      <c r="E226" s="85"/>
      <c r="F226" s="85"/>
      <c r="G226" s="84"/>
    </row>
    <row r="227" spans="1:7" x14ac:dyDescent="0.3">
      <c r="A227" s="84"/>
      <c r="B227" s="84"/>
      <c r="C227" s="85"/>
      <c r="D227" s="85"/>
      <c r="E227" s="85"/>
      <c r="F227" s="85"/>
      <c r="G227" s="84"/>
    </row>
    <row r="228" spans="1:7" x14ac:dyDescent="0.3">
      <c r="A228" s="84"/>
      <c r="B228" s="84"/>
      <c r="C228" s="85"/>
      <c r="D228" s="85"/>
      <c r="E228" s="85"/>
      <c r="F228" s="85"/>
      <c r="G228" s="84"/>
    </row>
    <row r="229" spans="1:7" x14ac:dyDescent="0.3">
      <c r="A229" s="84"/>
      <c r="B229" s="84"/>
      <c r="C229" s="85"/>
      <c r="D229" s="85"/>
      <c r="E229" s="85"/>
      <c r="F229" s="85"/>
      <c r="G229" s="84"/>
    </row>
    <row r="230" spans="1:7" x14ac:dyDescent="0.3">
      <c r="A230" s="84"/>
      <c r="B230" s="84"/>
      <c r="C230" s="85"/>
      <c r="D230" s="85"/>
      <c r="E230" s="85"/>
      <c r="F230" s="85"/>
      <c r="G230" s="84"/>
    </row>
    <row r="231" spans="1:7" x14ac:dyDescent="0.3">
      <c r="A231" s="84"/>
      <c r="B231" s="84"/>
      <c r="C231" s="85"/>
      <c r="D231" s="85"/>
      <c r="E231" s="85"/>
      <c r="F231" s="85"/>
      <c r="G231" s="84"/>
    </row>
    <row r="232" spans="1:7" x14ac:dyDescent="0.3">
      <c r="A232" s="84"/>
      <c r="B232" s="84"/>
      <c r="C232" s="85"/>
      <c r="D232" s="85"/>
      <c r="E232" s="85"/>
      <c r="F232" s="85"/>
      <c r="G232" s="84"/>
    </row>
    <row r="233" spans="1:7" x14ac:dyDescent="0.3">
      <c r="A233" s="84"/>
      <c r="B233" s="84"/>
      <c r="C233" s="85"/>
      <c r="D233" s="85"/>
      <c r="E233" s="85"/>
      <c r="F233" s="85"/>
      <c r="G233" s="84"/>
    </row>
    <row r="234" spans="1:7" x14ac:dyDescent="0.3">
      <c r="A234" s="84"/>
      <c r="B234" s="84"/>
      <c r="C234" s="85"/>
      <c r="D234" s="85"/>
      <c r="E234" s="85"/>
      <c r="F234" s="85"/>
      <c r="G234" s="84"/>
    </row>
    <row r="235" spans="1:7" x14ac:dyDescent="0.3">
      <c r="A235" s="84"/>
      <c r="B235" s="84"/>
      <c r="C235" s="85"/>
      <c r="D235" s="85"/>
      <c r="E235" s="85"/>
      <c r="F235" s="85"/>
      <c r="G235" s="84"/>
    </row>
    <row r="236" spans="1:7" x14ac:dyDescent="0.3">
      <c r="A236" s="84"/>
      <c r="B236" s="84"/>
      <c r="C236" s="85"/>
      <c r="D236" s="85"/>
      <c r="E236" s="85"/>
      <c r="F236" s="85"/>
      <c r="G236" s="84"/>
    </row>
    <row r="237" spans="1:7" x14ac:dyDescent="0.3">
      <c r="A237" s="84"/>
      <c r="B237" s="84"/>
      <c r="C237" s="85"/>
      <c r="D237" s="85"/>
      <c r="E237" s="85"/>
      <c r="F237" s="85"/>
      <c r="G237" s="84"/>
    </row>
    <row r="238" spans="1:7" x14ac:dyDescent="0.3">
      <c r="A238" s="84"/>
      <c r="B238" s="84"/>
      <c r="C238" s="85"/>
      <c r="D238" s="85"/>
      <c r="E238" s="85"/>
      <c r="F238" s="85"/>
      <c r="G238" s="84"/>
    </row>
    <row r="239" spans="1:7" x14ac:dyDescent="0.3">
      <c r="A239" s="84"/>
      <c r="B239" s="84"/>
      <c r="C239" s="85"/>
      <c r="D239" s="85"/>
      <c r="E239" s="85"/>
      <c r="F239" s="85"/>
      <c r="G239" s="84"/>
    </row>
    <row r="240" spans="1:7" x14ac:dyDescent="0.3">
      <c r="A240" s="84"/>
      <c r="B240" s="84"/>
      <c r="C240" s="85"/>
      <c r="D240" s="85"/>
      <c r="E240" s="85"/>
      <c r="F240" s="85"/>
      <c r="G240" s="84"/>
    </row>
    <row r="241" spans="1:7" x14ac:dyDescent="0.3">
      <c r="A241" s="84"/>
      <c r="B241" s="84"/>
      <c r="C241" s="85"/>
      <c r="D241" s="85"/>
      <c r="E241" s="85"/>
      <c r="F241" s="85"/>
      <c r="G241" s="84"/>
    </row>
    <row r="242" spans="1:7" x14ac:dyDescent="0.3">
      <c r="A242" s="84"/>
      <c r="B242" s="84"/>
      <c r="C242" s="85"/>
      <c r="D242" s="85"/>
      <c r="E242" s="85"/>
      <c r="F242" s="85"/>
      <c r="G242" s="84"/>
    </row>
    <row r="243" spans="1:7" x14ac:dyDescent="0.3">
      <c r="A243" s="84"/>
      <c r="B243" s="84"/>
      <c r="C243" s="85"/>
      <c r="D243" s="85"/>
      <c r="E243" s="85"/>
      <c r="F243" s="85"/>
      <c r="G243" s="84"/>
    </row>
    <row r="244" spans="1:7" x14ac:dyDescent="0.3">
      <c r="A244" s="84"/>
      <c r="B244" s="84"/>
      <c r="C244" s="85"/>
      <c r="D244" s="85"/>
      <c r="E244" s="85"/>
      <c r="F244" s="85"/>
      <c r="G244" s="84"/>
    </row>
    <row r="245" spans="1:7" x14ac:dyDescent="0.3">
      <c r="A245" s="84"/>
      <c r="B245" s="84"/>
      <c r="C245" s="85"/>
      <c r="D245" s="85"/>
      <c r="E245" s="85"/>
      <c r="F245" s="85"/>
      <c r="G245" s="84"/>
    </row>
    <row r="246" spans="1:7" x14ac:dyDescent="0.3">
      <c r="A246" s="84"/>
      <c r="B246" s="84"/>
      <c r="C246" s="85"/>
      <c r="D246" s="85"/>
      <c r="E246" s="85"/>
      <c r="F246" s="85"/>
      <c r="G246" s="84"/>
    </row>
    <row r="247" spans="1:7" x14ac:dyDescent="0.3">
      <c r="A247" s="84"/>
      <c r="B247" s="84"/>
      <c r="C247" s="85"/>
      <c r="D247" s="85"/>
      <c r="E247" s="85"/>
      <c r="F247" s="85"/>
      <c r="G247" s="84"/>
    </row>
    <row r="248" spans="1:7" x14ac:dyDescent="0.3">
      <c r="A248" s="84"/>
      <c r="B248" s="84"/>
      <c r="C248" s="85"/>
      <c r="D248" s="85"/>
      <c r="E248" s="85"/>
      <c r="F248" s="85"/>
      <c r="G248" s="84"/>
    </row>
    <row r="249" spans="1:7" x14ac:dyDescent="0.3">
      <c r="A249" s="84"/>
      <c r="B249" s="84"/>
      <c r="C249" s="85"/>
      <c r="D249" s="85"/>
      <c r="E249" s="85"/>
      <c r="F249" s="85"/>
      <c r="G249" s="84"/>
    </row>
    <row r="250" spans="1:7" x14ac:dyDescent="0.3">
      <c r="A250" s="84"/>
      <c r="B250" s="84"/>
      <c r="C250" s="85"/>
      <c r="D250" s="85"/>
      <c r="E250" s="85"/>
      <c r="F250" s="85"/>
      <c r="G250" s="84"/>
    </row>
    <row r="251" spans="1:7" x14ac:dyDescent="0.3">
      <c r="A251" s="84"/>
      <c r="B251" s="84"/>
      <c r="C251" s="85"/>
      <c r="D251" s="85"/>
      <c r="E251" s="85"/>
      <c r="F251" s="85"/>
      <c r="G251" s="84"/>
    </row>
    <row r="252" spans="1:7" x14ac:dyDescent="0.3">
      <c r="A252" s="84"/>
      <c r="B252" s="84"/>
      <c r="C252" s="85"/>
      <c r="D252" s="85"/>
      <c r="E252" s="85"/>
      <c r="F252" s="85"/>
      <c r="G252" s="84"/>
    </row>
    <row r="253" spans="1:7" x14ac:dyDescent="0.3">
      <c r="A253" s="84"/>
      <c r="B253" s="84"/>
      <c r="C253" s="85"/>
      <c r="D253" s="85"/>
      <c r="E253" s="85"/>
      <c r="F253" s="85"/>
      <c r="G253" s="84"/>
    </row>
    <row r="254" spans="1:7" x14ac:dyDescent="0.3">
      <c r="A254" s="84"/>
      <c r="B254" s="84"/>
      <c r="C254" s="85"/>
      <c r="D254" s="85"/>
      <c r="E254" s="85"/>
      <c r="F254" s="85"/>
      <c r="G254" s="84"/>
    </row>
    <row r="255" spans="1:7" x14ac:dyDescent="0.3">
      <c r="A255" s="84"/>
      <c r="B255" s="84"/>
      <c r="C255" s="85"/>
      <c r="D255" s="85"/>
      <c r="E255" s="85"/>
      <c r="F255" s="85"/>
      <c r="G255" s="84"/>
    </row>
    <row r="256" spans="1:7" x14ac:dyDescent="0.3">
      <c r="A256" s="84"/>
      <c r="B256" s="84"/>
      <c r="C256" s="85"/>
      <c r="D256" s="85"/>
      <c r="E256" s="85"/>
      <c r="F256" s="85"/>
      <c r="G256" s="84"/>
    </row>
    <row r="257" spans="1:7" x14ac:dyDescent="0.3">
      <c r="A257" s="84"/>
      <c r="B257" s="84"/>
      <c r="C257" s="85"/>
      <c r="D257" s="85"/>
      <c r="E257" s="85"/>
      <c r="F257" s="85"/>
      <c r="G257" s="84"/>
    </row>
    <row r="258" spans="1:7" x14ac:dyDescent="0.3">
      <c r="A258" s="84"/>
      <c r="B258" s="84"/>
      <c r="C258" s="85"/>
      <c r="D258" s="85"/>
      <c r="E258" s="85"/>
      <c r="F258" s="85"/>
      <c r="G258" s="84"/>
    </row>
    <row r="259" spans="1:7" x14ac:dyDescent="0.3">
      <c r="A259" s="84"/>
      <c r="B259" s="84"/>
      <c r="C259" s="85"/>
      <c r="D259" s="85"/>
      <c r="E259" s="85"/>
      <c r="F259" s="85"/>
      <c r="G259" s="84"/>
    </row>
    <row r="260" spans="1:7" x14ac:dyDescent="0.3">
      <c r="A260" s="84"/>
      <c r="B260" s="84"/>
      <c r="C260" s="85"/>
      <c r="D260" s="85"/>
      <c r="E260" s="85"/>
      <c r="F260" s="85"/>
      <c r="G260" s="84"/>
    </row>
    <row r="261" spans="1:7" x14ac:dyDescent="0.3">
      <c r="A261" s="84"/>
      <c r="B261" s="84"/>
      <c r="C261" s="85"/>
      <c r="D261" s="85"/>
      <c r="E261" s="85"/>
      <c r="F261" s="85"/>
      <c r="G261" s="84"/>
    </row>
    <row r="262" spans="1:7" x14ac:dyDescent="0.3">
      <c r="A262" s="84"/>
      <c r="B262" s="84"/>
      <c r="C262" s="85"/>
      <c r="D262" s="85"/>
      <c r="E262" s="85"/>
      <c r="F262" s="85"/>
      <c r="G262" s="84"/>
    </row>
    <row r="263" spans="1:7" x14ac:dyDescent="0.3">
      <c r="A263" s="84"/>
      <c r="B263" s="84"/>
      <c r="C263" s="85"/>
      <c r="D263" s="85"/>
      <c r="E263" s="85"/>
      <c r="F263" s="85"/>
      <c r="G263" s="84"/>
    </row>
    <row r="264" spans="1:7" x14ac:dyDescent="0.3">
      <c r="A264" s="84"/>
      <c r="B264" s="84"/>
      <c r="C264" s="85"/>
      <c r="D264" s="85"/>
      <c r="E264" s="85"/>
      <c r="F264" s="85"/>
      <c r="G264" s="84"/>
    </row>
    <row r="265" spans="1:7" x14ac:dyDescent="0.3">
      <c r="A265" s="84"/>
      <c r="B265" s="84"/>
      <c r="C265" s="85"/>
      <c r="D265" s="85"/>
      <c r="E265" s="85"/>
      <c r="F265" s="85"/>
      <c r="G26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C14" sqref="C14"/>
    </sheetView>
  </sheetViews>
  <sheetFormatPr baseColWidth="10" defaultRowHeight="14.4" x14ac:dyDescent="0.3"/>
  <cols>
    <col min="1" max="1" width="16.44140625" style="11" customWidth="1"/>
    <col min="2" max="2" width="24.5546875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</cols>
  <sheetData>
    <row r="1" spans="1:9" ht="66" customHeight="1" x14ac:dyDescent="0.3">
      <c r="B1" s="111" t="s">
        <v>738</v>
      </c>
      <c r="C1" s="84"/>
      <c r="D1" s="84"/>
      <c r="E1" s="84"/>
      <c r="F1" s="84"/>
      <c r="G1" s="84"/>
      <c r="H1" s="84"/>
      <c r="I1" s="84"/>
    </row>
    <row r="2" spans="1:9" ht="30" customHeight="1" x14ac:dyDescent="0.3">
      <c r="A2" s="182" t="s">
        <v>606</v>
      </c>
      <c r="B2" s="183" t="s">
        <v>0</v>
      </c>
      <c r="C2" s="183" t="s">
        <v>1</v>
      </c>
      <c r="D2" s="183" t="s">
        <v>2</v>
      </c>
      <c r="E2" s="183" t="s">
        <v>3</v>
      </c>
      <c r="F2" s="183" t="s">
        <v>706</v>
      </c>
      <c r="G2" s="84"/>
      <c r="H2" s="84"/>
      <c r="I2" s="84"/>
    </row>
    <row r="3" spans="1:9" ht="15" x14ac:dyDescent="0.3">
      <c r="A3" s="169" t="s">
        <v>661</v>
      </c>
      <c r="B3" s="170" t="s">
        <v>723</v>
      </c>
      <c r="C3" s="167">
        <f>VLOOKUP(A3,'Vta RdV'!$P$3:$Q$18,2,0)</f>
        <v>15586.429999999998</v>
      </c>
      <c r="D3" s="167">
        <f>VLOOKUP(A3,Objetivos!$M$5:$N$18,2,0)</f>
        <v>478128.22734586184</v>
      </c>
      <c r="E3" s="168">
        <f t="shared" ref="E3:E9" si="0">+C3/D3</f>
        <v>3.2598849238669403E-2</v>
      </c>
      <c r="F3" s="186">
        <f>RANK($E3,E3:E4,0)</f>
        <v>2</v>
      </c>
      <c r="G3" s="84"/>
      <c r="H3" s="84"/>
      <c r="I3" s="84"/>
    </row>
    <row r="4" spans="1:9" ht="15" x14ac:dyDescent="0.3">
      <c r="A4" s="169" t="s">
        <v>660</v>
      </c>
      <c r="B4" s="170" t="s">
        <v>724</v>
      </c>
      <c r="C4" s="167">
        <f>VLOOKUP(A4,'Vta RdV'!$P$3:$Q$18,2,0)</f>
        <v>32830.540000000008</v>
      </c>
      <c r="D4" s="167">
        <f>VLOOKUP(A4,Objetivos!$M$5:$N$18,2,0)</f>
        <v>382584.62842938013</v>
      </c>
      <c r="E4" s="168">
        <f t="shared" si="0"/>
        <v>8.5812491042253344E-2</v>
      </c>
      <c r="F4" s="186">
        <f>RANK($E4,E3:E4,0)</f>
        <v>1</v>
      </c>
      <c r="G4" s="84"/>
      <c r="H4" s="84"/>
      <c r="I4" s="84"/>
    </row>
    <row r="5" spans="1:9" ht="15" x14ac:dyDescent="0.3">
      <c r="A5" s="103" t="s">
        <v>664</v>
      </c>
      <c r="B5" s="22" t="s">
        <v>726</v>
      </c>
      <c r="C5" s="187">
        <f>VLOOKUP(A5,'Vta RdV'!$P$3:$Q$18,2,0)</f>
        <v>34440.75</v>
      </c>
      <c r="D5" s="187">
        <f>VLOOKUP(A5,Objetivos!$M$5:$N$18,2,0)</f>
        <v>550854.39397188288</v>
      </c>
      <c r="E5" s="189">
        <f t="shared" si="0"/>
        <v>6.2522420401638745E-2</v>
      </c>
      <c r="F5" s="188">
        <f>RANK($E5,E5:E6,0)</f>
        <v>2</v>
      </c>
      <c r="G5" s="84"/>
      <c r="H5" s="84"/>
      <c r="I5" s="84"/>
    </row>
    <row r="6" spans="1:9" ht="15" x14ac:dyDescent="0.3">
      <c r="A6" s="103" t="s">
        <v>663</v>
      </c>
      <c r="B6" s="22" t="s">
        <v>725</v>
      </c>
      <c r="C6" s="187">
        <f>VLOOKUP(A6,'Vta RdV'!$P$3:$Q$18,2,0)</f>
        <v>31952.149999999994</v>
      </c>
      <c r="D6" s="187">
        <f>VLOOKUP(A6,Objetivos!$M$5:$N$18,2,0)</f>
        <v>406177.30853085377</v>
      </c>
      <c r="E6" s="189">
        <f t="shared" si="0"/>
        <v>7.8665521999668447E-2</v>
      </c>
      <c r="F6" s="188">
        <f>RANK($E6,E5:E6,0)</f>
        <v>1</v>
      </c>
      <c r="G6" s="84"/>
      <c r="H6" s="84"/>
      <c r="I6" s="84"/>
    </row>
    <row r="7" spans="1:9" ht="15" x14ac:dyDescent="0.3">
      <c r="A7" s="169" t="s">
        <v>662</v>
      </c>
      <c r="B7" s="170" t="s">
        <v>723</v>
      </c>
      <c r="C7" s="167">
        <f>VLOOKUP(A7,'Vta RdV'!$P$3:$Q$18,2,0)</f>
        <v>13343.470000000003</v>
      </c>
      <c r="D7" s="167">
        <f>VLOOKUP(A7,Objetivos!$M$5:$N$18,2,0)</f>
        <v>377981.54427625716</v>
      </c>
      <c r="E7" s="168">
        <f t="shared" si="0"/>
        <v>3.5301908789090501E-2</v>
      </c>
      <c r="F7" s="186">
        <f>RANK($E7,E7:E9,0)</f>
        <v>3</v>
      </c>
      <c r="G7" s="84"/>
      <c r="H7" s="84"/>
      <c r="I7" s="84"/>
    </row>
    <row r="8" spans="1:9" ht="15" x14ac:dyDescent="0.3">
      <c r="A8" s="169" t="s">
        <v>665</v>
      </c>
      <c r="B8" s="170" t="s">
        <v>724</v>
      </c>
      <c r="C8" s="167">
        <f>VLOOKUP(A8,'Vta RdV'!$P$3:$Q$18,2,0)</f>
        <v>45859.54000000003</v>
      </c>
      <c r="D8" s="167">
        <f>VLOOKUP(A8,Objetivos!$M$5:$N$18,2,0)</f>
        <v>628854.21286621224</v>
      </c>
      <c r="E8" s="168">
        <f t="shared" si="0"/>
        <v>7.2925551044621173E-2</v>
      </c>
      <c r="F8" s="186">
        <f>RANK($E8,E7:E9,0)</f>
        <v>2</v>
      </c>
      <c r="G8" s="84"/>
      <c r="H8" s="84"/>
      <c r="I8" s="84"/>
    </row>
    <row r="9" spans="1:9" ht="15" x14ac:dyDescent="0.3">
      <c r="A9" s="169" t="s">
        <v>666</v>
      </c>
      <c r="B9" s="170" t="s">
        <v>725</v>
      </c>
      <c r="C9" s="167">
        <f>VLOOKUP(A9,'Vta RdV'!$P$3:$Q$18,2,0)</f>
        <v>25379.289999999986</v>
      </c>
      <c r="D9" s="167">
        <f>VLOOKUP(A9,Objetivos!$M$5:$N$18,2,0)</f>
        <v>344725.29209317383</v>
      </c>
      <c r="E9" s="168">
        <f t="shared" si="0"/>
        <v>7.3621781117065133E-2</v>
      </c>
      <c r="F9" s="186">
        <f>RANK($E9,E7:E9,0)</f>
        <v>1</v>
      </c>
      <c r="G9" s="84"/>
      <c r="H9" s="84"/>
      <c r="I9" s="84"/>
    </row>
    <row r="10" spans="1:9" ht="15" x14ac:dyDescent="0.3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3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3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3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3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3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3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3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3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3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3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3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3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3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3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3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C3" sqref="C3:C16"/>
    </sheetView>
  </sheetViews>
  <sheetFormatPr baseColWidth="10" defaultRowHeight="14.4" x14ac:dyDescent="0.3"/>
  <cols>
    <col min="1" max="1" width="16.88671875" style="11" customWidth="1"/>
    <col min="2" max="2" width="21.5546875" customWidth="1"/>
    <col min="3" max="3" width="15" customWidth="1"/>
    <col min="4" max="4" width="14.88671875" bestFit="1" customWidth="1"/>
    <col min="5" max="5" width="18.5546875" bestFit="1" customWidth="1"/>
    <col min="6" max="6" width="13.33203125" bestFit="1" customWidth="1"/>
    <col min="9" max="9" width="17.88671875" bestFit="1" customWidth="1"/>
  </cols>
  <sheetData>
    <row r="1" spans="1:24" ht="68.25" customHeight="1" x14ac:dyDescent="0.3">
      <c r="B1" s="111" t="s">
        <v>671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5.6" x14ac:dyDescent="0.35">
      <c r="A2" s="1" t="s">
        <v>147</v>
      </c>
      <c r="B2" s="1" t="s">
        <v>214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5" x14ac:dyDescent="0.3">
      <c r="A3" s="27" t="s">
        <v>639</v>
      </c>
      <c r="B3" s="27" t="s">
        <v>16</v>
      </c>
      <c r="C3" s="190">
        <f>SUM(Autoservicios!D3:D13)</f>
        <v>499.49</v>
      </c>
      <c r="D3" s="190">
        <f>SUM(Autoservicios!E3:E13)</f>
        <v>39530.782484210526</v>
      </c>
      <c r="E3" s="27">
        <f t="shared" ref="E3:E14" si="0">+C3/D3</f>
        <v>1.2635469591311718E-2</v>
      </c>
      <c r="F3" s="42">
        <f>RANK($E3,E3:E4,0)</f>
        <v>2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5" x14ac:dyDescent="0.3">
      <c r="A4" s="27" t="s">
        <v>640</v>
      </c>
      <c r="B4" s="27" t="s">
        <v>209</v>
      </c>
      <c r="C4" s="190">
        <f>SUM(Autoservicios!D14:D21)</f>
        <v>4661.1499999999996</v>
      </c>
      <c r="D4" s="190">
        <f>SUM(Autoservicios!E14:E21)</f>
        <v>50600.49675789474</v>
      </c>
      <c r="E4" s="27">
        <f t="shared" si="0"/>
        <v>9.2116684591100631E-2</v>
      </c>
      <c r="F4" s="42">
        <f>RANK($E4,E3:E4,0)</f>
        <v>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" x14ac:dyDescent="0.3">
      <c r="A5" s="9" t="s">
        <v>632</v>
      </c>
      <c r="B5" s="9" t="s">
        <v>213</v>
      </c>
      <c r="C5" s="191">
        <f>SUM(Autoservicios!D130:D138)</f>
        <v>976.73</v>
      </c>
      <c r="D5" s="191">
        <f>SUM(Autoservicios!E130:E138)</f>
        <v>37810.321305263154</v>
      </c>
      <c r="E5" s="9">
        <f t="shared" si="0"/>
        <v>2.5832364451873629E-2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" x14ac:dyDescent="0.3">
      <c r="A6" s="9" t="s">
        <v>638</v>
      </c>
      <c r="B6" s="9" t="s">
        <v>12</v>
      </c>
      <c r="C6" s="191">
        <f>SUM(Autoservicios!D139:D149)</f>
        <v>2548.5500000000002</v>
      </c>
      <c r="D6" s="191">
        <f>SUM(Autoservicios!E139:E149)</f>
        <v>40961.971976608191</v>
      </c>
      <c r="E6" s="9">
        <f t="shared" si="0"/>
        <v>6.2217463589286648E-2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5" x14ac:dyDescent="0.3">
      <c r="A7" s="27" t="s">
        <v>628</v>
      </c>
      <c r="B7" s="27" t="s">
        <v>7</v>
      </c>
      <c r="C7" s="190">
        <f>SUM(Autoservicios!D39:D50)</f>
        <v>1542.03</v>
      </c>
      <c r="D7" s="190">
        <f>SUM(Autoservicios!E39:E50)</f>
        <v>53152.706952046792</v>
      </c>
      <c r="E7" s="27">
        <f t="shared" si="0"/>
        <v>2.9011316420651644E-2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" x14ac:dyDescent="0.3">
      <c r="A8" s="27" t="s">
        <v>630</v>
      </c>
      <c r="B8" s="27" t="s">
        <v>10</v>
      </c>
      <c r="C8" s="190">
        <f>SUM(Autoservicios!D51:D59)</f>
        <v>3003.71</v>
      </c>
      <c r="D8" s="190">
        <f>SUM(Autoservicios!E51:E59)</f>
        <v>42511.811578947374</v>
      </c>
      <c r="E8" s="27">
        <f t="shared" si="0"/>
        <v>7.0655892761048375E-2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" x14ac:dyDescent="0.3">
      <c r="A9" s="9" t="s">
        <v>633</v>
      </c>
      <c r="B9" s="9" t="s">
        <v>14</v>
      </c>
      <c r="C9" s="191">
        <f>SUM(Autoservicios!D70:D80)</f>
        <v>7847.41</v>
      </c>
      <c r="D9" s="191">
        <f>SUM(Autoservicios!E70:E80)</f>
        <v>57832.15776842105</v>
      </c>
      <c r="E9" s="9">
        <f t="shared" si="0"/>
        <v>0.13569284465268625</v>
      </c>
      <c r="F9" s="43">
        <f>RANK($E9,E9:E10,0)</f>
        <v>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" x14ac:dyDescent="0.3">
      <c r="A10" s="9" t="s">
        <v>641</v>
      </c>
      <c r="B10" s="9" t="s">
        <v>149</v>
      </c>
      <c r="C10" s="191">
        <f>SUM(Autoservicios!D150:D161)</f>
        <v>2671.8599999999997</v>
      </c>
      <c r="D10" s="191">
        <f>SUM(Autoservicios!E150:E161)</f>
        <v>61889.09033918129</v>
      </c>
      <c r="E10" s="9">
        <f t="shared" si="0"/>
        <v>4.3171744573348089E-2</v>
      </c>
      <c r="F10" s="43">
        <f>RANK($E10,E9:E10,0)</f>
        <v>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5" x14ac:dyDescent="0.3">
      <c r="A11" s="27" t="s">
        <v>631</v>
      </c>
      <c r="B11" s="27" t="s">
        <v>11</v>
      </c>
      <c r="C11" s="190">
        <f>SUM(Autoservicios!D119:D129)</f>
        <v>1481.64</v>
      </c>
      <c r="D11" s="190">
        <f>SUM(Autoservicios!E119:E129)</f>
        <v>52299.336893567255</v>
      </c>
      <c r="E11" s="27">
        <f t="shared" ref="E11:E12" si="1">+C11/D11</f>
        <v>2.8329995904445966E-2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5" x14ac:dyDescent="0.3">
      <c r="A12" s="27" t="s">
        <v>629</v>
      </c>
      <c r="B12" s="27" t="s">
        <v>9</v>
      </c>
      <c r="C12" s="190">
        <f>SUM(Autoservicios!D93:D102)</f>
        <v>3160.71</v>
      </c>
      <c r="D12" s="190">
        <f>SUM(Autoservicios!E93:E102)</f>
        <v>43828.710390092885</v>
      </c>
      <c r="E12" s="27">
        <f t="shared" si="1"/>
        <v>7.2115058186025302E-2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" x14ac:dyDescent="0.3">
      <c r="A13" s="23" t="s">
        <v>635</v>
      </c>
      <c r="B13" s="23" t="s">
        <v>8</v>
      </c>
      <c r="C13" s="192">
        <f>SUM(Autoservicios!D103:D118)</f>
        <v>3526.01</v>
      </c>
      <c r="D13" s="192">
        <f>SUM(Autoservicios!E103:E118)</f>
        <v>76126.251873684203</v>
      </c>
      <c r="E13" s="23">
        <f t="shared" si="0"/>
        <v>4.6317924674009775E-2</v>
      </c>
      <c r="F13" s="43">
        <f>RANK($E13,E13:E14,0)</f>
        <v>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" x14ac:dyDescent="0.3">
      <c r="A14" s="23" t="s">
        <v>637</v>
      </c>
      <c r="B14" s="23" t="s">
        <v>15</v>
      </c>
      <c r="C14" s="192">
        <f>SUM(Autoservicios!D22:D38)</f>
        <v>5186.57</v>
      </c>
      <c r="D14" s="192">
        <f>SUM(Autoservicios!E22:E38)</f>
        <v>85421.492884210529</v>
      </c>
      <c r="E14" s="23">
        <f t="shared" si="0"/>
        <v>6.0717388854704679E-2</v>
      </c>
      <c r="F14" s="43">
        <f>RANK($E14,E13:E14,0)</f>
        <v>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" x14ac:dyDescent="0.3">
      <c r="A15" s="27" t="s">
        <v>634</v>
      </c>
      <c r="B15" s="27" t="s">
        <v>13</v>
      </c>
      <c r="C15" s="190">
        <f>SUM(Autoservicios!D81:D92)</f>
        <v>1472.6000000000001</v>
      </c>
      <c r="D15" s="190">
        <f>SUM(Autoservicios!E81:E92)</f>
        <v>53985.192856140347</v>
      </c>
      <c r="E15" s="27">
        <f t="shared" ref="E15:E16" si="2">+C15/D15</f>
        <v>2.7277850130575289E-2</v>
      </c>
      <c r="F15" s="42">
        <f>RANK($E15,E15:E16,0)</f>
        <v>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5" x14ac:dyDescent="0.3">
      <c r="A16" s="27" t="s">
        <v>636</v>
      </c>
      <c r="B16" s="27" t="s">
        <v>212</v>
      </c>
      <c r="C16" s="190">
        <f>SUM(Autoservicios!D60:D69)</f>
        <v>689.78</v>
      </c>
      <c r="D16" s="190">
        <f>SUM(Autoservicios!E60:E69)</f>
        <v>38981.090905263154</v>
      </c>
      <c r="E16" s="27">
        <f t="shared" si="2"/>
        <v>1.7695246181703633E-2</v>
      </c>
      <c r="F16" s="42">
        <f>RANK($E16,E15:E16,0)</f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3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3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3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3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3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3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3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3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3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3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3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3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3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3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3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3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3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3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3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3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3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3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3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3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3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3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3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3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3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3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3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3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3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3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3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3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3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3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3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3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3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3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3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3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3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3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3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3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3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3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3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3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3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3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3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3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3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3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3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3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3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3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3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3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3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3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3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3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3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3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3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3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3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3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3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3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3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3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3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3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3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3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3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3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3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3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3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3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3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3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3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3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3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3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3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3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3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3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3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3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3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3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3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3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3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3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3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3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3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3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3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3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3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3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3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3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3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3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3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3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3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3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3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3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3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3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3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3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3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3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3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3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3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3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3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3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3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3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3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3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3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3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3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3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3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3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3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3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3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3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3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3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3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3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3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3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3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3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3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3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/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41" bestFit="1" customWidth="1"/>
    <col min="7" max="7" width="17.44140625" hidden="1" customWidth="1"/>
  </cols>
  <sheetData>
    <row r="1" spans="1:18" ht="84.75" customHeight="1" x14ac:dyDescent="0.3">
      <c r="B1" s="111" t="s">
        <v>672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6" x14ac:dyDescent="0.3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6" x14ac:dyDescent="0.3">
      <c r="A3" s="24" t="s">
        <v>16</v>
      </c>
      <c r="B3" s="38" t="s">
        <v>56</v>
      </c>
      <c r="C3" s="26" t="s">
        <v>215</v>
      </c>
      <c r="D3" s="113">
        <f>IFERROR(VLOOKUP(B3,'Vtas AS'!$A$1:$B$170,2,0),0)</f>
        <v>11.100000000000001</v>
      </c>
      <c r="E3" s="113">
        <f>VLOOKUP(B3,Objetivos!$P$3:$X$164,6,0)</f>
        <v>4612.5360000000001</v>
      </c>
      <c r="F3" s="40">
        <f t="shared" ref="F3:F4" si="0">+D3/E3</f>
        <v>2.4064852827164929E-3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6" x14ac:dyDescent="0.3">
      <c r="A4" s="24" t="s">
        <v>16</v>
      </c>
      <c r="B4" s="38" t="s">
        <v>57</v>
      </c>
      <c r="C4" s="26" t="s">
        <v>216</v>
      </c>
      <c r="D4" s="113">
        <f>IFERROR(VLOOKUP(B4,'Vtas AS'!$A$1:$B$170,2,0),0)</f>
        <v>80.95</v>
      </c>
      <c r="E4" s="113">
        <f>VLOOKUP(B4,Objetivos!$P$3:$X$164,6,0)</f>
        <v>4088.7376842105268</v>
      </c>
      <c r="F4" s="40">
        <f t="shared" si="0"/>
        <v>1.9798286476680693E-2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6" x14ac:dyDescent="0.3">
      <c r="A5" s="24" t="s">
        <v>16</v>
      </c>
      <c r="B5" s="38" t="s">
        <v>58</v>
      </c>
      <c r="C5" s="26" t="s">
        <v>217</v>
      </c>
      <c r="D5" s="113">
        <f>IFERROR(VLOOKUP(B5,'Vtas AS'!$A$1:$B$170,2,0),0)</f>
        <v>41.49</v>
      </c>
      <c r="E5" s="113">
        <f>VLOOKUP(B5,Objetivos!$P$3:$X$164,6,0)</f>
        <v>5541.9696000000004</v>
      </c>
      <c r="F5" s="40">
        <f t="shared" ref="F5:F7" si="1">+D5/E5</f>
        <v>7.4865080458037881E-3</v>
      </c>
      <c r="G5" s="45">
        <f>RANK($F5,F5:F6,0)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6" x14ac:dyDescent="0.3">
      <c r="A6" s="24" t="s">
        <v>16</v>
      </c>
      <c r="B6" s="38" t="s">
        <v>59</v>
      </c>
      <c r="C6" s="26" t="s">
        <v>218</v>
      </c>
      <c r="D6" s="113">
        <f>IFERROR(VLOOKUP(B6,'Vtas AS'!$A$1:$B$170,2,0),0)</f>
        <v>70.47999999999999</v>
      </c>
      <c r="E6" s="113">
        <f>VLOOKUP(B6,Objetivos!$P$3:$X$164,6,0)</f>
        <v>5121.7759999999998</v>
      </c>
      <c r="F6" s="40">
        <f t="shared" si="1"/>
        <v>1.3760851704564977E-2</v>
      </c>
      <c r="G6" s="45">
        <f>RANK($F6,F5:F6,0)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6" x14ac:dyDescent="0.3">
      <c r="A7" s="24" t="s">
        <v>16</v>
      </c>
      <c r="B7" s="38" t="s">
        <v>60</v>
      </c>
      <c r="C7" s="26" t="s">
        <v>219</v>
      </c>
      <c r="D7" s="113">
        <f>IFERROR(VLOOKUP(B7,'Vtas AS'!$A$1:$B$170,2,0),0)</f>
        <v>201.74</v>
      </c>
      <c r="E7" s="113">
        <f>VLOOKUP(B7,Objetivos!$P$3:$X$164,6,0)</f>
        <v>4032.12</v>
      </c>
      <c r="F7" s="40">
        <f t="shared" si="1"/>
        <v>5.0033233137902644E-2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6" x14ac:dyDescent="0.3">
      <c r="A8" s="24" t="s">
        <v>16</v>
      </c>
      <c r="B8" s="38" t="s">
        <v>61</v>
      </c>
      <c r="C8" s="26" t="s">
        <v>220</v>
      </c>
      <c r="D8" s="113">
        <f>IFERROR(VLOOKUP(B8,'Vtas AS'!$A$1:$B$170,2,0),0)</f>
        <v>0</v>
      </c>
      <c r="E8" s="113">
        <f>VLOOKUP(B8,Objetivos!$P$3:$X$164,6,0)</f>
        <v>3812.4672</v>
      </c>
      <c r="F8" s="40">
        <f t="shared" ref="F8:F21" si="2">+D8/E8</f>
        <v>0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6" x14ac:dyDescent="0.3">
      <c r="A9" s="24" t="s">
        <v>16</v>
      </c>
      <c r="B9" s="38" t="s">
        <v>62</v>
      </c>
      <c r="C9" s="26" t="s">
        <v>221</v>
      </c>
      <c r="D9" s="113">
        <f>IFERROR(VLOOKUP(B9,'Vtas AS'!$A$1:$B$170,2,0),0)</f>
        <v>0</v>
      </c>
      <c r="E9" s="113">
        <f>VLOOKUP(B9,Objetivos!$P$3:$X$164,6,0)</f>
        <v>2803.4159999999997</v>
      </c>
      <c r="F9" s="40">
        <f t="shared" si="2"/>
        <v>0</v>
      </c>
      <c r="G9" s="45">
        <f>RANK($F9,F9:F10,0)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6" x14ac:dyDescent="0.3">
      <c r="A10" s="24" t="s">
        <v>16</v>
      </c>
      <c r="B10" s="38" t="s">
        <v>177</v>
      </c>
      <c r="C10" s="26" t="s">
        <v>222</v>
      </c>
      <c r="D10" s="113">
        <f>IFERROR(VLOOKUP(B10,'Vtas AS'!$A$1:$B$170,2,0),0)</f>
        <v>0</v>
      </c>
      <c r="E10" s="113">
        <f>VLOOKUP(B10,Objetivos!$P$3:$X$164,6,0)</f>
        <v>2826.0360000000001</v>
      </c>
      <c r="F10" s="40">
        <f t="shared" si="2"/>
        <v>0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6" x14ac:dyDescent="0.3">
      <c r="A11" s="24" t="s">
        <v>16</v>
      </c>
      <c r="B11" s="38" t="s">
        <v>178</v>
      </c>
      <c r="C11" s="26" t="s">
        <v>223</v>
      </c>
      <c r="D11" s="113">
        <f>IFERROR(VLOOKUP(B11,'Vtas AS'!$A$1:$B$170,2,0),0)</f>
        <v>0</v>
      </c>
      <c r="E11" s="113">
        <f>VLOOKUP(B11,Objetivos!$P$3:$X$164,6,0)</f>
        <v>2568.3320000000003</v>
      </c>
      <c r="F11" s="40">
        <f t="shared" si="2"/>
        <v>0</v>
      </c>
      <c r="G11" s="44">
        <f>RANK($F11,F11:F13,0)</f>
        <v>3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6" x14ac:dyDescent="0.3">
      <c r="A12" s="24" t="s">
        <v>16</v>
      </c>
      <c r="B12" s="38" t="s">
        <v>186</v>
      </c>
      <c r="C12" s="26" t="s">
        <v>683</v>
      </c>
      <c r="D12" s="113">
        <f>IFERROR(VLOOKUP(B12,'Vtas AS'!$A$1:$B$170,2,0),0)</f>
        <v>4.7300000000000004</v>
      </c>
      <c r="E12" s="113">
        <f>VLOOKUP(B12,Objetivos!$P$3:$X$164,6,0)</f>
        <v>2331.3919999999998</v>
      </c>
      <c r="F12" s="40">
        <f t="shared" ref="F12" si="3">+D12/E12</f>
        <v>2.0288308444054029E-3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6" x14ac:dyDescent="0.3">
      <c r="A13" s="24" t="s">
        <v>16</v>
      </c>
      <c r="B13" s="38" t="s">
        <v>679</v>
      </c>
      <c r="C13" s="26" t="s">
        <v>684</v>
      </c>
      <c r="D13" s="113">
        <f>IFERROR(VLOOKUP(B13,'Vtas AS'!$A$1:$B$170,2,0),0)</f>
        <v>89</v>
      </c>
      <c r="E13" s="113">
        <f>VLOOKUP(B13,Objetivos!$P$3:$X$164,6,0)</f>
        <v>1792</v>
      </c>
      <c r="F13" s="40">
        <f t="shared" si="2"/>
        <v>4.9665178571428568E-2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6" x14ac:dyDescent="0.3">
      <c r="A14" s="19" t="s">
        <v>209</v>
      </c>
      <c r="B14" s="37" t="s">
        <v>98</v>
      </c>
      <c r="C14" s="25" t="s">
        <v>225</v>
      </c>
      <c r="D14" s="112">
        <f>IFERROR(VLOOKUP(B14,'Vtas AS'!$A$1:$B$170,2,0),0)</f>
        <v>997.82999999999993</v>
      </c>
      <c r="E14" s="112">
        <f>VLOOKUP(B14,Objetivos!$P$3:$X$164,6,0)</f>
        <v>13678.854736842106</v>
      </c>
      <c r="F14" s="39">
        <f t="shared" si="2"/>
        <v>7.2946896446855494E-2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6" x14ac:dyDescent="0.3">
      <c r="A15" s="19" t="s">
        <v>209</v>
      </c>
      <c r="B15" s="37" t="s">
        <v>88</v>
      </c>
      <c r="C15" s="25" t="s">
        <v>226</v>
      </c>
      <c r="D15" s="112">
        <f>IFERROR(VLOOKUP(B15,'Vtas AS'!$A$1:$B$170,2,0),0)</f>
        <v>238.78</v>
      </c>
      <c r="E15" s="112">
        <f>VLOOKUP(B15,Objetivos!$P$3:$X$164,6,0)</f>
        <v>10263.7592</v>
      </c>
      <c r="F15" s="39">
        <f t="shared" si="2"/>
        <v>2.3264380559512736E-2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6" x14ac:dyDescent="0.3">
      <c r="A16" s="19" t="s">
        <v>209</v>
      </c>
      <c r="B16" s="37" t="s">
        <v>99</v>
      </c>
      <c r="C16" s="25" t="s">
        <v>227</v>
      </c>
      <c r="D16" s="112">
        <f>IFERROR(VLOOKUP(B16,'Vtas AS'!$A$1:$B$170,2,0),0)</f>
        <v>1332.11</v>
      </c>
      <c r="E16" s="112">
        <f>VLOOKUP(B16,Objetivos!$P$3:$X$164,6,0)</f>
        <v>5741.7576000000008</v>
      </c>
      <c r="F16" s="39">
        <f t="shared" si="2"/>
        <v>0.23200387282110269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6" x14ac:dyDescent="0.3">
      <c r="A17" s="19" t="s">
        <v>209</v>
      </c>
      <c r="B17" s="37" t="s">
        <v>100</v>
      </c>
      <c r="C17" s="25" t="s">
        <v>228</v>
      </c>
      <c r="D17" s="112">
        <f>IFERROR(VLOOKUP(B17,'Vtas AS'!$A$1:$B$170,2,0),0)</f>
        <v>94.15</v>
      </c>
      <c r="E17" s="112">
        <f>VLOOKUP(B17,Objetivos!$P$3:$X$164,6,0)</f>
        <v>4912.2432000000008</v>
      </c>
      <c r="F17" s="39">
        <f t="shared" si="2"/>
        <v>1.9166396321745632E-2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6" x14ac:dyDescent="0.3">
      <c r="A18" s="19" t="s">
        <v>209</v>
      </c>
      <c r="B18" s="37" t="s">
        <v>89</v>
      </c>
      <c r="C18" s="25" t="s">
        <v>229</v>
      </c>
      <c r="D18" s="112">
        <f>IFERROR(VLOOKUP(B18,'Vtas AS'!$A$1:$B$170,2,0),0)</f>
        <v>431.94000000000005</v>
      </c>
      <c r="E18" s="112">
        <f>VLOOKUP(B18,Objetivos!$P$3:$X$164,6,0)</f>
        <v>4004.4903999999997</v>
      </c>
      <c r="F18" s="39">
        <f t="shared" si="2"/>
        <v>0.10786391197241979</v>
      </c>
      <c r="G18" s="45">
        <f>RANK($F18,F18:F19,0)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6" x14ac:dyDescent="0.3">
      <c r="A19" s="19" t="s">
        <v>209</v>
      </c>
      <c r="B19" s="37" t="s">
        <v>101</v>
      </c>
      <c r="C19" s="25" t="s">
        <v>230</v>
      </c>
      <c r="D19" s="112">
        <f>IFERROR(VLOOKUP(B19,'Vtas AS'!$A$1:$B$170,2,0),0)</f>
        <v>571.04999999999995</v>
      </c>
      <c r="E19" s="112">
        <f>VLOOKUP(B19,Objetivos!$P$3:$X$164,6,0)</f>
        <v>5331.9112000000005</v>
      </c>
      <c r="F19" s="39">
        <f t="shared" si="2"/>
        <v>0.10710043333054757</v>
      </c>
      <c r="G19" s="45">
        <f>RANK($F19,F18:F19,0)</f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6" x14ac:dyDescent="0.3">
      <c r="A20" s="19" t="s">
        <v>209</v>
      </c>
      <c r="B20" s="37" t="s">
        <v>90</v>
      </c>
      <c r="C20" s="25" t="s">
        <v>231</v>
      </c>
      <c r="D20" s="112">
        <f>IFERROR(VLOOKUP(B20,'Vtas AS'!$A$1:$B$170,2,0),0)</f>
        <v>340.03999999999996</v>
      </c>
      <c r="E20" s="112">
        <f>VLOOKUP(B20,Objetivos!$P$3:$X$164,6,0)</f>
        <v>2661.2724210526321</v>
      </c>
      <c r="F20" s="39">
        <f t="shared" si="2"/>
        <v>0.12777346554604188</v>
      </c>
      <c r="G20" s="44">
        <f>RANK($F20,F20:F21,0)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6" x14ac:dyDescent="0.3">
      <c r="A21" s="19" t="s">
        <v>209</v>
      </c>
      <c r="B21" s="37" t="s">
        <v>102</v>
      </c>
      <c r="C21" s="25" t="s">
        <v>232</v>
      </c>
      <c r="D21" s="112">
        <f>IFERROR(VLOOKUP(B21,'Vtas AS'!$A$1:$B$170,2,0),0)</f>
        <v>655.25</v>
      </c>
      <c r="E21" s="112">
        <f>VLOOKUP(B21,Objetivos!$P$3:$X$164,6,0)</f>
        <v>4006.2080000000005</v>
      </c>
      <c r="F21" s="39">
        <f t="shared" si="2"/>
        <v>0.16355865696439123</v>
      </c>
      <c r="G21" s="44">
        <f>RANK($F21,F20:F21,0)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6" x14ac:dyDescent="0.3">
      <c r="A22" s="24" t="s">
        <v>210</v>
      </c>
      <c r="B22" s="38" t="s">
        <v>110</v>
      </c>
      <c r="C22" s="26" t="s">
        <v>233</v>
      </c>
      <c r="D22" s="113">
        <f>IFERROR(VLOOKUP(B22,'Vtas AS'!$A$1:$B$170,2,0),0)</f>
        <v>2336.21</v>
      </c>
      <c r="E22" s="113">
        <f>VLOOKUP(B22,Objetivos!$P$3:$X$164,6,0)</f>
        <v>6817.1280000000006</v>
      </c>
      <c r="F22" s="40">
        <f t="shared" ref="F22:F33" si="4">+D22/E22</f>
        <v>0.3426971005972016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6" x14ac:dyDescent="0.3">
      <c r="A23" s="24" t="s">
        <v>210</v>
      </c>
      <c r="B23" s="38" t="s">
        <v>111</v>
      </c>
      <c r="C23" s="26" t="s">
        <v>234</v>
      </c>
      <c r="D23" s="113">
        <f>IFERROR(VLOOKUP(B23,'Vtas AS'!$A$1:$B$170,2,0),0)</f>
        <v>202.62</v>
      </c>
      <c r="E23" s="113">
        <f>VLOOKUP(B23,Objetivos!$P$3:$X$164,6,0)</f>
        <v>7881.8095999999996</v>
      </c>
      <c r="F23" s="40">
        <f t="shared" si="4"/>
        <v>2.5707294426396701E-2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6" x14ac:dyDescent="0.3">
      <c r="A24" s="24" t="s">
        <v>210</v>
      </c>
      <c r="B24" s="38" t="s">
        <v>112</v>
      </c>
      <c r="C24" s="26" t="s">
        <v>235</v>
      </c>
      <c r="D24" s="113">
        <f>IFERROR(VLOOKUP(B24,'Vtas AS'!$A$1:$B$170,2,0),0)</f>
        <v>170.37</v>
      </c>
      <c r="E24" s="113">
        <f>VLOOKUP(B24,Objetivos!$P$3:$X$164,6,0)</f>
        <v>5808.0392000000011</v>
      </c>
      <c r="F24" s="40">
        <f t="shared" si="4"/>
        <v>2.933347970516452E-2</v>
      </c>
      <c r="G24" s="44">
        <f>RANK($F24,F24:F25,0)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6" x14ac:dyDescent="0.3">
      <c r="A25" s="24" t="s">
        <v>210</v>
      </c>
      <c r="B25" s="38" t="s">
        <v>113</v>
      </c>
      <c r="C25" s="26" t="s">
        <v>236</v>
      </c>
      <c r="D25" s="113">
        <f>IFERROR(VLOOKUP(B25,'Vtas AS'!$A$1:$B$170,2,0),0)</f>
        <v>441.02</v>
      </c>
      <c r="E25" s="113">
        <f>VLOOKUP(B25,Objetivos!$P$3:$X$164,6,0)</f>
        <v>4948.2552000000005</v>
      </c>
      <c r="F25" s="40">
        <f t="shared" si="4"/>
        <v>8.9126365188278878E-2</v>
      </c>
      <c r="G25" s="44">
        <f>RANK($F25,F24:F25,0)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6" x14ac:dyDescent="0.3">
      <c r="A26" s="24" t="s">
        <v>210</v>
      </c>
      <c r="B26" s="38" t="s">
        <v>114</v>
      </c>
      <c r="C26" s="26" t="s">
        <v>237</v>
      </c>
      <c r="D26" s="113">
        <f>IFERROR(VLOOKUP(B26,'Vtas AS'!$A$1:$B$170,2,0),0)</f>
        <v>47.05</v>
      </c>
      <c r="E26" s="113">
        <f>VLOOKUP(B26,Objetivos!$P$3:$X$164,6,0)</f>
        <v>9841.0704000000005</v>
      </c>
      <c r="F26" s="40">
        <f t="shared" si="4"/>
        <v>4.7809839872703271E-3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6" x14ac:dyDescent="0.3">
      <c r="A27" s="24" t="s">
        <v>210</v>
      </c>
      <c r="B27" s="38" t="s">
        <v>115</v>
      </c>
      <c r="C27" s="26" t="s">
        <v>238</v>
      </c>
      <c r="D27" s="113">
        <f>IFERROR(VLOOKUP(B27,'Vtas AS'!$A$1:$B$170,2,0),0)</f>
        <v>0</v>
      </c>
      <c r="E27" s="113">
        <f>VLOOKUP(B27,Objetivos!$P$3:$X$164,6,0)</f>
        <v>4191.920000000001</v>
      </c>
      <c r="F27" s="40">
        <f t="shared" si="4"/>
        <v>0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6" x14ac:dyDescent="0.3">
      <c r="A28" s="24" t="s">
        <v>210</v>
      </c>
      <c r="B28" s="38" t="s">
        <v>116</v>
      </c>
      <c r="C28" s="26" t="s">
        <v>239</v>
      </c>
      <c r="D28" s="113">
        <f>IFERROR(VLOOKUP(B28,'Vtas AS'!$A$1:$B$170,2,0),0)</f>
        <v>9.4600000000000009</v>
      </c>
      <c r="E28" s="113">
        <f>VLOOKUP(B28,Objetivos!$P$3:$X$164,6,0)</f>
        <v>3727.5944000000004</v>
      </c>
      <c r="F28" s="40">
        <f t="shared" si="4"/>
        <v>2.5378297595897237E-3</v>
      </c>
      <c r="G28" s="44">
        <f>RANK($F28,F28:F29,0)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6" x14ac:dyDescent="0.3">
      <c r="A29" s="24" t="s">
        <v>210</v>
      </c>
      <c r="B29" s="38" t="s">
        <v>117</v>
      </c>
      <c r="C29" s="26" t="s">
        <v>240</v>
      </c>
      <c r="D29" s="113">
        <f>IFERROR(VLOOKUP(B29,'Vtas AS'!$A$1:$B$170,2,0),0)</f>
        <v>0</v>
      </c>
      <c r="E29" s="113">
        <f>VLOOKUP(B29,Objetivos!$P$3:$X$164,6,0)</f>
        <v>3317.5856842105263</v>
      </c>
      <c r="F29" s="40">
        <f t="shared" si="4"/>
        <v>0</v>
      </c>
      <c r="G29" s="44">
        <f>RANK($F29,F28:F29,0)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6" x14ac:dyDescent="0.3">
      <c r="A30" s="24" t="s">
        <v>210</v>
      </c>
      <c r="B30" s="38" t="s">
        <v>118</v>
      </c>
      <c r="C30" s="26" t="s">
        <v>241</v>
      </c>
      <c r="D30" s="113">
        <f>IFERROR(VLOOKUP(B30,'Vtas AS'!$A$1:$B$170,2,0),0)</f>
        <v>11.75</v>
      </c>
      <c r="E30" s="113">
        <f>VLOOKUP(B30,Objetivos!$P$3:$X$164,6,0)</f>
        <v>4018.4288000000001</v>
      </c>
      <c r="F30" s="40">
        <f t="shared" si="4"/>
        <v>2.9240284162805122E-3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6" x14ac:dyDescent="0.3">
      <c r="A31" s="24" t="s">
        <v>210</v>
      </c>
      <c r="B31" s="38" t="s">
        <v>119</v>
      </c>
      <c r="C31" s="26" t="s">
        <v>242</v>
      </c>
      <c r="D31" s="113">
        <f>IFERROR(VLOOKUP(B31,'Vtas AS'!$A$1:$B$170,2,0),0)</f>
        <v>25.56</v>
      </c>
      <c r="E31" s="113">
        <f>VLOOKUP(B31,Objetivos!$P$3:$X$164,6,0)</f>
        <v>5897.7183999999997</v>
      </c>
      <c r="F31" s="40">
        <f t="shared" si="4"/>
        <v>4.333879352394987E-3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6" x14ac:dyDescent="0.3">
      <c r="A32" s="24" t="s">
        <v>210</v>
      </c>
      <c r="B32" s="38" t="s">
        <v>120</v>
      </c>
      <c r="C32" s="26" t="s">
        <v>243</v>
      </c>
      <c r="D32" s="113">
        <f>IFERROR(VLOOKUP(B32,'Vtas AS'!$A$1:$B$170,2,0),0)</f>
        <v>217.17000000000002</v>
      </c>
      <c r="E32" s="113">
        <f>VLOOKUP(B32,Objetivos!$P$3:$X$164,6,0)</f>
        <v>6443.1736000000001</v>
      </c>
      <c r="F32" s="40">
        <f t="shared" si="4"/>
        <v>3.370543981618003E-2</v>
      </c>
      <c r="G32" s="44">
        <f>RANK($F32,F32:F33,0)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6" x14ac:dyDescent="0.3">
      <c r="A33" s="24" t="s">
        <v>210</v>
      </c>
      <c r="B33" s="38" t="s">
        <v>244</v>
      </c>
      <c r="C33" s="26" t="s">
        <v>692</v>
      </c>
      <c r="D33" s="113">
        <f>IFERROR(VLOOKUP(B33,'Vtas AS'!$A$1:$B$170,2,0),0)</f>
        <v>389</v>
      </c>
      <c r="E33" s="113">
        <f>VLOOKUP(B33,Objetivos!$P$3:$X$164,6,0)</f>
        <v>2899.5296000000003</v>
      </c>
      <c r="F33" s="40">
        <f t="shared" si="4"/>
        <v>0.13415969266187175</v>
      </c>
      <c r="G33" s="44">
        <f>RANK($F33,F32:F33,0)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6" x14ac:dyDescent="0.3">
      <c r="A34" s="24" t="s">
        <v>210</v>
      </c>
      <c r="B34" s="38" t="s">
        <v>121</v>
      </c>
      <c r="C34" s="26" t="s">
        <v>246</v>
      </c>
      <c r="D34" s="113">
        <f>IFERROR(VLOOKUP(B34,'Vtas AS'!$A$1:$B$170,2,0),0)</f>
        <v>867.26</v>
      </c>
      <c r="E34" s="113">
        <f>VLOOKUP(B34,Objetivos!$P$3:$X$164,6,0)</f>
        <v>7049.4264000000003</v>
      </c>
      <c r="F34" s="40">
        <f t="shared" ref="F34:F55" si="5">+D34/E34</f>
        <v>0.12302561241011041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6" x14ac:dyDescent="0.3">
      <c r="A35" s="24" t="s">
        <v>210</v>
      </c>
      <c r="B35" s="38" t="s">
        <v>248</v>
      </c>
      <c r="C35" s="26" t="s">
        <v>693</v>
      </c>
      <c r="D35" s="113">
        <f>IFERROR(VLOOKUP(B35,'Vtas AS'!$A$1:$B$170,2,0),0)</f>
        <v>205.62</v>
      </c>
      <c r="E35" s="113">
        <f>VLOOKUP(B35,Objetivos!$P$3:$X$164,6,0)</f>
        <v>3022.9672</v>
      </c>
      <c r="F35" s="40">
        <f t="shared" si="5"/>
        <v>6.8019262663518154E-2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6" x14ac:dyDescent="0.3">
      <c r="A36" s="24" t="s">
        <v>210</v>
      </c>
      <c r="B36" s="38" t="s">
        <v>122</v>
      </c>
      <c r="C36" s="26" t="s">
        <v>247</v>
      </c>
      <c r="D36" s="113">
        <f>IFERROR(VLOOKUP(B36,'Vtas AS'!$A$1:$B$170,2,0),0)</f>
        <v>263.48</v>
      </c>
      <c r="E36" s="113">
        <f>VLOOKUP(B36,Objetivos!$P$3:$X$164,6,0)</f>
        <v>5658.4607999999998</v>
      </c>
      <c r="F36" s="40">
        <f t="shared" ref="F36" si="6">+D36/E36</f>
        <v>4.6563899497191891E-2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6" x14ac:dyDescent="0.3">
      <c r="A37" s="24" t="s">
        <v>210</v>
      </c>
      <c r="B37" s="38" t="s">
        <v>135</v>
      </c>
      <c r="C37" s="26" t="s">
        <v>708</v>
      </c>
      <c r="D37" s="113">
        <f>IFERROR(VLOOKUP(B37,'Vtas AS'!$A$1:$B$170,2,0),0)</f>
        <v>0</v>
      </c>
      <c r="E37" s="113">
        <f>VLOOKUP(B37,Objetivos!$P$3:$X$164,6,0)</f>
        <v>1949.1928</v>
      </c>
      <c r="F37" s="40">
        <f t="shared" ref="F37" si="7">+D37/E37</f>
        <v>0</v>
      </c>
      <c r="G37" s="44">
        <f>RANK($F37,F36:F38,0)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6" x14ac:dyDescent="0.3">
      <c r="A38" s="24" t="s">
        <v>210</v>
      </c>
      <c r="B38" s="38" t="s">
        <v>689</v>
      </c>
      <c r="C38" s="26" t="s">
        <v>694</v>
      </c>
      <c r="D38" s="113">
        <f>IFERROR(VLOOKUP(B38,'Vtas AS'!$A$1:$B$170,2,0),0)</f>
        <v>0</v>
      </c>
      <c r="E38" s="113">
        <f>VLOOKUP(B38,Objetivos!$P$3:$X$164,6,0)</f>
        <v>1949.1928</v>
      </c>
      <c r="F38" s="40">
        <f t="shared" ref="F38" si="8">+D38/E38</f>
        <v>0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6" x14ac:dyDescent="0.3">
      <c r="A39" s="19" t="s">
        <v>7</v>
      </c>
      <c r="B39" s="37" t="s">
        <v>46</v>
      </c>
      <c r="C39" s="25" t="s">
        <v>250</v>
      </c>
      <c r="D39" s="112">
        <f>IFERROR(VLOOKUP(B39,'Vtas AS'!$A$1:$B$170,2,0),0)</f>
        <v>318.65999999999997</v>
      </c>
      <c r="E39" s="112">
        <f>VLOOKUP(B39,Objetivos!$P$3:$X$164,6,0)</f>
        <v>7701.7975999999999</v>
      </c>
      <c r="F39" s="39">
        <f t="shared" si="5"/>
        <v>4.1374756459453044E-2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6" x14ac:dyDescent="0.3">
      <c r="A40" s="19" t="s">
        <v>7</v>
      </c>
      <c r="B40" s="37" t="s">
        <v>47</v>
      </c>
      <c r="C40" s="25" t="s">
        <v>251</v>
      </c>
      <c r="D40" s="112">
        <f>IFERROR(VLOOKUP(B40,'Vtas AS'!$A$1:$B$170,2,0),0)</f>
        <v>559.84</v>
      </c>
      <c r="E40" s="112">
        <f>VLOOKUP(B40,Objetivos!$P$3:$X$164,6,0)</f>
        <v>7340.6004210526316</v>
      </c>
      <c r="F40" s="39">
        <f t="shared" si="5"/>
        <v>7.6266240891466441E-2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6" x14ac:dyDescent="0.3">
      <c r="A41" s="19" t="s">
        <v>7</v>
      </c>
      <c r="B41" s="37" t="s">
        <v>48</v>
      </c>
      <c r="C41" s="25" t="s">
        <v>252</v>
      </c>
      <c r="D41" s="112">
        <f>IFERROR(VLOOKUP(B41,'Vtas AS'!$A$1:$B$170,2,0),0)</f>
        <v>0</v>
      </c>
      <c r="E41" s="112">
        <f>VLOOKUP(B41,Objetivos!$P$3:$X$164,6,0)</f>
        <v>1736.4272000000001</v>
      </c>
      <c r="F41" s="39">
        <f t="shared" si="5"/>
        <v>0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6" x14ac:dyDescent="0.3">
      <c r="A42" s="19" t="s">
        <v>7</v>
      </c>
      <c r="B42" s="37" t="s">
        <v>49</v>
      </c>
      <c r="C42" s="25" t="s">
        <v>253</v>
      </c>
      <c r="D42" s="112">
        <f>IFERROR(VLOOKUP(B42,'Vtas AS'!$A$1:$B$170,2,0),0)</f>
        <v>0</v>
      </c>
      <c r="E42" s="112">
        <f>VLOOKUP(B42,Objetivos!$P$3:$X$164,6,0)</f>
        <v>6376.5734736842105</v>
      </c>
      <c r="F42" s="39">
        <f t="shared" si="5"/>
        <v>0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6" x14ac:dyDescent="0.3">
      <c r="A43" s="19" t="s">
        <v>7</v>
      </c>
      <c r="B43" s="37" t="s">
        <v>50</v>
      </c>
      <c r="C43" s="25" t="s">
        <v>254</v>
      </c>
      <c r="D43" s="112">
        <f>IFERROR(VLOOKUP(B43,'Vtas AS'!$A$1:$B$170,2,0),0)</f>
        <v>243.14000000000001</v>
      </c>
      <c r="E43" s="112">
        <f>VLOOKUP(B43,Objetivos!$P$3:$X$164,6,0)</f>
        <v>7746.9952000000012</v>
      </c>
      <c r="F43" s="39">
        <f t="shared" si="5"/>
        <v>3.1385071724324802E-2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6" x14ac:dyDescent="0.3">
      <c r="A44" s="19" t="s">
        <v>7</v>
      </c>
      <c r="B44" s="37" t="s">
        <v>51</v>
      </c>
      <c r="C44" s="25" t="s">
        <v>255</v>
      </c>
      <c r="D44" s="112">
        <f>IFERROR(VLOOKUP(B44,'Vtas AS'!$A$1:$B$170,2,0),0)</f>
        <v>13.56</v>
      </c>
      <c r="E44" s="112">
        <f>VLOOKUP(B44,Objetivos!$P$3:$X$164,6,0)</f>
        <v>4322.0303999999996</v>
      </c>
      <c r="F44" s="39">
        <f t="shared" si="5"/>
        <v>3.1374143041659314E-3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6" x14ac:dyDescent="0.3">
      <c r="A45" s="19" t="s">
        <v>7</v>
      </c>
      <c r="B45" s="37" t="s">
        <v>52</v>
      </c>
      <c r="C45" s="25" t="s">
        <v>256</v>
      </c>
      <c r="D45" s="112">
        <f>IFERROR(VLOOKUP(B45,'Vtas AS'!$A$1:$B$170,2,0),0)</f>
        <v>0</v>
      </c>
      <c r="E45" s="112">
        <f>VLOOKUP(B45,Objetivos!$P$3:$X$164,6,0)</f>
        <v>3189.952888888889</v>
      </c>
      <c r="F45" s="39">
        <f t="shared" si="5"/>
        <v>0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6" x14ac:dyDescent="0.3">
      <c r="A46" s="19" t="s">
        <v>7</v>
      </c>
      <c r="B46" s="37" t="s">
        <v>53</v>
      </c>
      <c r="C46" s="25" t="s">
        <v>257</v>
      </c>
      <c r="D46" s="112">
        <f>IFERROR(VLOOKUP(B46,'Vtas AS'!$A$1:$B$170,2,0),0)</f>
        <v>3.92</v>
      </c>
      <c r="E46" s="112">
        <f>VLOOKUP(B46,Objetivos!$P$3:$X$164,6,0)</f>
        <v>4093.3221052631579</v>
      </c>
      <c r="F46" s="39">
        <f t="shared" si="5"/>
        <v>9.5765734999444531E-4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6" x14ac:dyDescent="0.3">
      <c r="A47" s="19" t="s">
        <v>7</v>
      </c>
      <c r="B47" s="37" t="s">
        <v>54</v>
      </c>
      <c r="C47" s="25" t="s">
        <v>258</v>
      </c>
      <c r="D47" s="112">
        <f>IFERROR(VLOOKUP(B47,'Vtas AS'!$A$1:$B$170,2,0),0)</f>
        <v>273.23</v>
      </c>
      <c r="E47" s="112">
        <f>VLOOKUP(B47,Objetivos!$P$3:$X$164,6,0)</f>
        <v>1804.7376842105264</v>
      </c>
      <c r="F47" s="39">
        <f t="shared" si="5"/>
        <v>0.15139596318648554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6" x14ac:dyDescent="0.3">
      <c r="A48" s="19" t="s">
        <v>7</v>
      </c>
      <c r="B48" s="37" t="s">
        <v>55</v>
      </c>
      <c r="C48" s="25" t="s">
        <v>259</v>
      </c>
      <c r="D48" s="112">
        <f>IFERROR(VLOOKUP(B48,'Vtas AS'!$A$1:$B$170,2,0),0)</f>
        <v>26.310000000000002</v>
      </c>
      <c r="E48" s="112">
        <f>VLOOKUP(B48,Objetivos!$P$3:$X$164,6,0)</f>
        <v>3524.4875789473685</v>
      </c>
      <c r="F48" s="39">
        <f t="shared" si="5"/>
        <v>7.4649149445599142E-3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6" x14ac:dyDescent="0.3">
      <c r="A49" s="19" t="s">
        <v>7</v>
      </c>
      <c r="B49" s="37" t="s">
        <v>777</v>
      </c>
      <c r="C49" s="25" t="s">
        <v>845</v>
      </c>
      <c r="D49" s="112">
        <f>IFERROR(VLOOKUP(B49,'Vtas AS'!$A$1:$B$170,2,0),0)</f>
        <v>0</v>
      </c>
      <c r="E49" s="112">
        <f>VLOOKUP(B49,Objetivos!$P$3:$X$164,6,0)</f>
        <v>1840</v>
      </c>
      <c r="F49" s="39">
        <f t="shared" ref="F49:F50" si="9">+D49/E49</f>
        <v>0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6" x14ac:dyDescent="0.3">
      <c r="A50" s="19" t="s">
        <v>7</v>
      </c>
      <c r="B50" s="37" t="s">
        <v>176</v>
      </c>
      <c r="C50" s="25" t="s">
        <v>260</v>
      </c>
      <c r="D50" s="112">
        <f>IFERROR(VLOOKUP(B50,'Vtas AS'!$A$1:$B$170,2,0),0)</f>
        <v>103.36999999999999</v>
      </c>
      <c r="E50" s="112">
        <f>VLOOKUP(B50,Objetivos!$P$3:$X$164,6,0)</f>
        <v>3475.7824000000001</v>
      </c>
      <c r="F50" s="39">
        <f t="shared" si="9"/>
        <v>2.9740066581843555E-2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6" x14ac:dyDescent="0.3">
      <c r="A51" s="24" t="s">
        <v>10</v>
      </c>
      <c r="B51" s="38" t="s">
        <v>71</v>
      </c>
      <c r="C51" s="26" t="s">
        <v>261</v>
      </c>
      <c r="D51" s="113">
        <f>IFERROR(VLOOKUP(B51,'Vtas AS'!$A$1:$B$170,2,0),0)</f>
        <v>175.77999999999997</v>
      </c>
      <c r="E51" s="113">
        <f>VLOOKUP(B51,Objetivos!$P$3:$X$164,6,0)</f>
        <v>5019.4992000000002</v>
      </c>
      <c r="F51" s="40">
        <f t="shared" si="5"/>
        <v>3.5019429826784305E-2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6" x14ac:dyDescent="0.3">
      <c r="A52" s="24" t="s">
        <v>10</v>
      </c>
      <c r="B52" s="38" t="s">
        <v>72</v>
      </c>
      <c r="C52" s="26" t="s">
        <v>262</v>
      </c>
      <c r="D52" s="113">
        <f>IFERROR(VLOOKUP(B52,'Vtas AS'!$A$1:$B$170,2,0),0)</f>
        <v>304.92</v>
      </c>
      <c r="E52" s="113">
        <f>VLOOKUP(B52,Objetivos!$P$3:$X$164,6,0)</f>
        <v>6774.8904000000011</v>
      </c>
      <c r="F52" s="40">
        <f t="shared" si="5"/>
        <v>4.5007370156128275E-2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6" x14ac:dyDescent="0.3">
      <c r="A53" s="24" t="s">
        <v>10</v>
      </c>
      <c r="B53" s="38" t="s">
        <v>75</v>
      </c>
      <c r="C53" s="26" t="s">
        <v>263</v>
      </c>
      <c r="D53" s="113">
        <f>IFERROR(VLOOKUP(B53,'Vtas AS'!$A$1:$B$170,2,0),0)</f>
        <v>239.31</v>
      </c>
      <c r="E53" s="113">
        <f>VLOOKUP(B53,Objetivos!$P$3:$X$164,6,0)</f>
        <v>5880.9785263157901</v>
      </c>
      <c r="F53" s="40">
        <f t="shared" si="5"/>
        <v>4.0692207755759081E-2</v>
      </c>
      <c r="G53" s="44">
        <f>RANK($F53,F53:F54,0)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6" x14ac:dyDescent="0.3">
      <c r="A54" s="24" t="s">
        <v>10</v>
      </c>
      <c r="B54" s="38" t="s">
        <v>77</v>
      </c>
      <c r="C54" s="26" t="s">
        <v>264</v>
      </c>
      <c r="D54" s="113">
        <f>IFERROR(VLOOKUP(B54,'Vtas AS'!$A$1:$B$170,2,0),0)</f>
        <v>50.76</v>
      </c>
      <c r="E54" s="113">
        <f>VLOOKUP(B54,Objetivos!$P$3:$X$164,6,0)</f>
        <v>3104.5490526315789</v>
      </c>
      <c r="F54" s="40">
        <f t="shared" si="5"/>
        <v>1.6350200669876084E-2</v>
      </c>
      <c r="G54" s="44">
        <f>RANK($F54,F53:F54,0)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6" x14ac:dyDescent="0.3">
      <c r="A55" s="24" t="s">
        <v>10</v>
      </c>
      <c r="B55" s="38" t="s">
        <v>78</v>
      </c>
      <c r="C55" s="26" t="s">
        <v>265</v>
      </c>
      <c r="D55" s="113">
        <f>IFERROR(VLOOKUP(B55,'Vtas AS'!$A$1:$B$170,2,0),0)</f>
        <v>80.91</v>
      </c>
      <c r="E55" s="113">
        <f>VLOOKUP(B55,Objetivos!$P$3:$X$164,6,0)</f>
        <v>3522.5576000000001</v>
      </c>
      <c r="F55" s="40">
        <f t="shared" si="5"/>
        <v>2.2969106310710148E-2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6" x14ac:dyDescent="0.3">
      <c r="A56" s="24" t="s">
        <v>10</v>
      </c>
      <c r="B56" s="38" t="s">
        <v>80</v>
      </c>
      <c r="C56" s="26" t="s">
        <v>266</v>
      </c>
      <c r="D56" s="113">
        <f>IFERROR(VLOOKUP(B56,'Vtas AS'!$A$1:$B$170,2,0),0)</f>
        <v>697.78</v>
      </c>
      <c r="E56" s="113">
        <f>VLOOKUP(B56,Objetivos!$P$3:$X$164,6,0)</f>
        <v>4770.0487999999996</v>
      </c>
      <c r="F56" s="40">
        <f t="shared" ref="F56:F60" si="10">+D56/E56</f>
        <v>0.14628361873362805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6" x14ac:dyDescent="0.3">
      <c r="A57" s="24" t="s">
        <v>10</v>
      </c>
      <c r="B57" s="38" t="s">
        <v>81</v>
      </c>
      <c r="C57" s="26" t="s">
        <v>267</v>
      </c>
      <c r="D57" s="113">
        <f>IFERROR(VLOOKUP(B57,'Vtas AS'!$A$1:$B$170,2,0),0)</f>
        <v>699.09999999999991</v>
      </c>
      <c r="E57" s="113">
        <f>VLOOKUP(B57,Objetivos!$P$3:$X$164,6,0)</f>
        <v>4709.2103999999999</v>
      </c>
      <c r="F57" s="40">
        <f t="shared" si="10"/>
        <v>0.14845376201496538</v>
      </c>
      <c r="G57" s="44">
        <f>RANK($F57,F57:F59,0)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6" x14ac:dyDescent="0.3">
      <c r="A58" s="24" t="s">
        <v>10</v>
      </c>
      <c r="B58" s="38" t="s">
        <v>83</v>
      </c>
      <c r="C58" s="26" t="s">
        <v>268</v>
      </c>
      <c r="D58" s="113">
        <f>IFERROR(VLOOKUP(B58,'Vtas AS'!$A$1:$B$170,2,0),0)</f>
        <v>319.40000000000003</v>
      </c>
      <c r="E58" s="113">
        <f>VLOOKUP(B58,Objetivos!$P$3:$X$164,6,0)</f>
        <v>5488.0407999999998</v>
      </c>
      <c r="F58" s="40">
        <f t="shared" si="10"/>
        <v>5.8199275777978919E-2</v>
      </c>
      <c r="G58" s="44">
        <f>RANK($F58,F57:F59,0)</f>
        <v>3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6" x14ac:dyDescent="0.3">
      <c r="A59" s="24" t="s">
        <v>10</v>
      </c>
      <c r="B59" s="38" t="s">
        <v>85</v>
      </c>
      <c r="C59" s="26" t="s">
        <v>269</v>
      </c>
      <c r="D59" s="113">
        <f>IFERROR(VLOOKUP(B59,'Vtas AS'!$A$1:$B$170,2,0),0)</f>
        <v>435.75</v>
      </c>
      <c r="E59" s="113">
        <f>VLOOKUP(B59,Objetivos!$P$3:$X$164,6,0)</f>
        <v>3242.0367999999999</v>
      </c>
      <c r="F59" s="40">
        <f t="shared" si="10"/>
        <v>0.13440624733192419</v>
      </c>
      <c r="G59" s="44">
        <f>RANK($F59,F57:F59,0)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6" x14ac:dyDescent="0.3">
      <c r="A60" s="19" t="s">
        <v>212</v>
      </c>
      <c r="B60" s="37" t="s">
        <v>73</v>
      </c>
      <c r="C60" s="25" t="s">
        <v>270</v>
      </c>
      <c r="D60" s="112">
        <f>IFERROR(VLOOKUP(B60,'Vtas AS'!$A$1:$B$170,2,0),0)</f>
        <v>0</v>
      </c>
      <c r="E60" s="112">
        <f>VLOOKUP(B60,Objetivos!$P$3:$X$164,6,0)</f>
        <v>4413.0312000000004</v>
      </c>
      <c r="F60" s="39">
        <f t="shared" si="10"/>
        <v>0</v>
      </c>
      <c r="G60" s="45">
        <f>RANK($F60,F60:F61,0)</f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6" x14ac:dyDescent="0.3">
      <c r="A61" s="19" t="s">
        <v>212</v>
      </c>
      <c r="B61" s="37" t="s">
        <v>74</v>
      </c>
      <c r="C61" s="25" t="s">
        <v>271</v>
      </c>
      <c r="D61" s="112">
        <f>IFERROR(VLOOKUP(B61,'Vtas AS'!$A$1:$B$170,2,0),0)</f>
        <v>103.58</v>
      </c>
      <c r="E61" s="112">
        <f>VLOOKUP(B61,Objetivos!$P$3:$X$164,6,0)</f>
        <v>6066.0581052631587</v>
      </c>
      <c r="F61" s="39">
        <f t="shared" ref="F61:F63" si="11">+D61/E61</f>
        <v>1.7075339240507734E-2</v>
      </c>
      <c r="G61" s="45">
        <f>RANK($F61,F60:F61,0)</f>
        <v>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6" x14ac:dyDescent="0.3">
      <c r="A62" s="19" t="s">
        <v>212</v>
      </c>
      <c r="B62" s="37" t="s">
        <v>76</v>
      </c>
      <c r="C62" s="25" t="s">
        <v>272</v>
      </c>
      <c r="D62" s="112">
        <f>IFERROR(VLOOKUP(B62,'Vtas AS'!$A$1:$B$170,2,0),0)</f>
        <v>0</v>
      </c>
      <c r="E62" s="112">
        <f>VLOOKUP(B62,Objetivos!$P$3:$X$164,6,0)</f>
        <v>3199.8968000000004</v>
      </c>
      <c r="F62" s="39">
        <f t="shared" si="11"/>
        <v>0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6" x14ac:dyDescent="0.3">
      <c r="A63" s="19" t="s">
        <v>212</v>
      </c>
      <c r="B63" s="37" t="s">
        <v>79</v>
      </c>
      <c r="C63" s="25" t="s">
        <v>273</v>
      </c>
      <c r="D63" s="112">
        <f>IFERROR(VLOOKUP(B63,'Vtas AS'!$A$1:$B$170,2,0),0)</f>
        <v>225.67</v>
      </c>
      <c r="E63" s="112">
        <f>VLOOKUP(B63,Objetivos!$P$3:$X$164,6,0)</f>
        <v>6101.756800000001</v>
      </c>
      <c r="F63" s="39">
        <f t="shared" si="11"/>
        <v>3.6984430451243146E-2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6" x14ac:dyDescent="0.3">
      <c r="A64" s="19" t="s">
        <v>212</v>
      </c>
      <c r="B64" s="37" t="s">
        <v>82</v>
      </c>
      <c r="C64" s="25" t="s">
        <v>274</v>
      </c>
      <c r="D64" s="112">
        <f>IFERROR(VLOOKUP(B64,'Vtas AS'!$A$1:$B$170,2,0),0)</f>
        <v>0</v>
      </c>
      <c r="E64" s="112">
        <f>VLOOKUP(B64,Objetivos!$P$3:$X$164,6,0)</f>
        <v>3405.8152000000005</v>
      </c>
      <c r="F64" s="39">
        <f t="shared" ref="F64:F67" si="12">+D64/E64</f>
        <v>0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6" x14ac:dyDescent="0.3">
      <c r="A65" s="19" t="s">
        <v>212</v>
      </c>
      <c r="B65" s="37" t="s">
        <v>84</v>
      </c>
      <c r="C65" s="25" t="s">
        <v>275</v>
      </c>
      <c r="D65" s="112">
        <f>IFERROR(VLOOKUP(B65,'Vtas AS'!$A$1:$B$170,2,0),0)</f>
        <v>16.25</v>
      </c>
      <c r="E65" s="112">
        <f>VLOOKUP(B65,Objetivos!$P$3:$X$164,6,0)</f>
        <v>4861.4944000000005</v>
      </c>
      <c r="F65" s="39">
        <f t="shared" si="12"/>
        <v>3.3425935860380705E-3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6" x14ac:dyDescent="0.3">
      <c r="A66" s="19" t="s">
        <v>212</v>
      </c>
      <c r="B66" s="37" t="s">
        <v>86</v>
      </c>
      <c r="C66" s="25" t="s">
        <v>276</v>
      </c>
      <c r="D66" s="112">
        <f>IFERROR(VLOOKUP(B66,'Vtas AS'!$A$1:$B$170,2,0),0)</f>
        <v>0</v>
      </c>
      <c r="E66" s="112">
        <f>VLOOKUP(B66,Objetivos!$P$3:$X$164,6,0)</f>
        <v>3442.3216000000002</v>
      </c>
      <c r="F66" s="39">
        <f t="shared" si="12"/>
        <v>0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6" x14ac:dyDescent="0.3">
      <c r="A67" s="19" t="s">
        <v>212</v>
      </c>
      <c r="B67" s="37" t="s">
        <v>181</v>
      </c>
      <c r="C67" s="25" t="s">
        <v>278</v>
      </c>
      <c r="D67" s="112">
        <f>IFERROR(VLOOKUP(B67,'Vtas AS'!$A$1:$B$170,2,0),0)</f>
        <v>0</v>
      </c>
      <c r="E67" s="112">
        <f>VLOOKUP(B67,Objetivos!$P$3:$X$164,6,0)</f>
        <v>1799.1968000000002</v>
      </c>
      <c r="F67" s="39">
        <f t="shared" si="12"/>
        <v>0</v>
      </c>
      <c r="G67" s="44">
        <f>RANK($F67,F66:F67,0)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6" x14ac:dyDescent="0.3">
      <c r="A68" s="19" t="s">
        <v>212</v>
      </c>
      <c r="B68" s="37" t="s">
        <v>87</v>
      </c>
      <c r="C68" s="25" t="s">
        <v>277</v>
      </c>
      <c r="D68" s="112">
        <f>IFERROR(VLOOKUP(B68,'Vtas AS'!$A$1:$B$170,2,0),0)</f>
        <v>344.28</v>
      </c>
      <c r="E68" s="112">
        <f>VLOOKUP(B68,Objetivos!$P$3:$X$164,6,0)</f>
        <v>3892.3232000000007</v>
      </c>
      <c r="F68" s="39">
        <f t="shared" ref="F68" si="13">+D68/E68</f>
        <v>8.8451030993520766E-2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6" x14ac:dyDescent="0.3">
      <c r="A69" s="19" t="s">
        <v>212</v>
      </c>
      <c r="B69" s="37" t="s">
        <v>690</v>
      </c>
      <c r="C69" s="25" t="s">
        <v>691</v>
      </c>
      <c r="D69" s="112">
        <f>IFERROR(VLOOKUP(B69,'Vtas AS'!$A$1:$B$170,2,0),0)</f>
        <v>0</v>
      </c>
      <c r="E69" s="112">
        <f>VLOOKUP(B69,Objetivos!$P$3:$X$164,6,0)</f>
        <v>1799.1968000000002</v>
      </c>
      <c r="F69" s="39">
        <f t="shared" ref="F69" si="14">+D69/E69</f>
        <v>0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6" x14ac:dyDescent="0.3">
      <c r="A70" s="24" t="s">
        <v>14</v>
      </c>
      <c r="B70" s="38" t="s">
        <v>63</v>
      </c>
      <c r="C70" s="26" t="s">
        <v>279</v>
      </c>
      <c r="D70" s="113">
        <f>IFERROR(VLOOKUP(B70,'Vtas AS'!$A$1:$B$170,2,0),0)</f>
        <v>912.15</v>
      </c>
      <c r="E70" s="113">
        <f>VLOOKUP(B70,Objetivos!$P$3:$X$164,6,0)</f>
        <v>5457.7496000000001</v>
      </c>
      <c r="F70" s="40">
        <f t="shared" ref="F70:F78" si="15">+D70/E70</f>
        <v>0.16712932377843057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6" x14ac:dyDescent="0.3">
      <c r="A71" s="24" t="s">
        <v>14</v>
      </c>
      <c r="B71" s="38" t="s">
        <v>64</v>
      </c>
      <c r="C71" s="26" t="s">
        <v>280</v>
      </c>
      <c r="D71" s="113">
        <f>IFERROR(VLOOKUP(B71,'Vtas AS'!$A$1:$B$170,2,0),0)</f>
        <v>608.5</v>
      </c>
      <c r="E71" s="113">
        <f>VLOOKUP(B71,Objetivos!$P$3:$X$164,6,0)</f>
        <v>7575.0704000000005</v>
      </c>
      <c r="F71" s="40">
        <f t="shared" si="15"/>
        <v>8.0329286444651385E-2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6" x14ac:dyDescent="0.3">
      <c r="A72" s="24" t="s">
        <v>14</v>
      </c>
      <c r="B72" s="38" t="s">
        <v>65</v>
      </c>
      <c r="C72" s="26" t="s">
        <v>281</v>
      </c>
      <c r="D72" s="113">
        <f>IFERROR(VLOOKUP(B72,'Vtas AS'!$A$1:$B$170,2,0),0)</f>
        <v>281.33999999999997</v>
      </c>
      <c r="E72" s="113">
        <f>VLOOKUP(B72,Objetivos!$P$3:$X$164,6,0)</f>
        <v>5764.8704000000007</v>
      </c>
      <c r="F72" s="40">
        <f t="shared" si="15"/>
        <v>4.8802484787862699E-2</v>
      </c>
      <c r="G72" s="44">
        <f>RANK($F72,F72:F73,0)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6" x14ac:dyDescent="0.3">
      <c r="A73" s="24" t="s">
        <v>14</v>
      </c>
      <c r="B73" s="38" t="s">
        <v>66</v>
      </c>
      <c r="C73" s="26" t="s">
        <v>282</v>
      </c>
      <c r="D73" s="113">
        <f>IFERROR(VLOOKUP(B73,'Vtas AS'!$A$1:$B$170,2,0),0)</f>
        <v>574.42999999999995</v>
      </c>
      <c r="E73" s="113">
        <f>VLOOKUP(B73,Objetivos!$P$3:$X$164,6,0)</f>
        <v>4353.5343999999996</v>
      </c>
      <c r="F73" s="40">
        <f t="shared" si="15"/>
        <v>0.13194566695051266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6" x14ac:dyDescent="0.3">
      <c r="A74" s="24" t="s">
        <v>14</v>
      </c>
      <c r="B74" s="38" t="s">
        <v>67</v>
      </c>
      <c r="C74" s="26" t="s">
        <v>283</v>
      </c>
      <c r="D74" s="113">
        <f>IFERROR(VLOOKUP(B74,'Vtas AS'!$A$1:$B$170,2,0),0)</f>
        <v>554.38</v>
      </c>
      <c r="E74" s="113">
        <f>VLOOKUP(B74,Objetivos!$P$3:$X$164,6,0)</f>
        <v>5665.1772631578942</v>
      </c>
      <c r="F74" s="40">
        <f t="shared" si="15"/>
        <v>9.7857485167370806E-2</v>
      </c>
      <c r="G74" s="45">
        <f>RANK($F74,F74:F75,0)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6" x14ac:dyDescent="0.3">
      <c r="A75" s="24" t="s">
        <v>14</v>
      </c>
      <c r="B75" s="38" t="s">
        <v>68</v>
      </c>
      <c r="C75" s="26" t="s">
        <v>284</v>
      </c>
      <c r="D75" s="113">
        <f>IFERROR(VLOOKUP(B75,'Vtas AS'!$A$1:$B$170,2,0),0)</f>
        <v>111.28</v>
      </c>
      <c r="E75" s="113">
        <f>VLOOKUP(B75,Objetivos!$P$3:$X$164,6,0)</f>
        <v>7373.304000000001</v>
      </c>
      <c r="F75" s="40">
        <f t="shared" si="15"/>
        <v>1.5092284273101988E-2</v>
      </c>
      <c r="G75" s="45">
        <f>RANK($F75,F74:F75,0)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6" x14ac:dyDescent="0.3">
      <c r="A76" s="24" t="s">
        <v>14</v>
      </c>
      <c r="B76" s="38" t="s">
        <v>69</v>
      </c>
      <c r="C76" s="26" t="s">
        <v>285</v>
      </c>
      <c r="D76" s="113">
        <f>IFERROR(VLOOKUP(B76,'Vtas AS'!$A$1:$B$170,2,0),0)</f>
        <v>10.5</v>
      </c>
      <c r="E76" s="113">
        <f>VLOOKUP(B76,Objetivos!$P$3:$X$164,6,0)</f>
        <v>4630.5775999999996</v>
      </c>
      <c r="F76" s="40">
        <f t="shared" si="15"/>
        <v>2.2675356957628785E-3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6" x14ac:dyDescent="0.3">
      <c r="A77" s="24" t="s">
        <v>14</v>
      </c>
      <c r="B77" s="38" t="s">
        <v>70</v>
      </c>
      <c r="C77" s="26" t="s">
        <v>286</v>
      </c>
      <c r="D77" s="113">
        <f>IFERROR(VLOOKUP(B77,'Vtas AS'!$A$1:$B$170,2,0),0)</f>
        <v>675.96</v>
      </c>
      <c r="E77" s="113">
        <f>VLOOKUP(B77,Objetivos!$P$3:$X$164,6,0)</f>
        <v>7282.0376000000006</v>
      </c>
      <c r="F77" s="40">
        <f t="shared" si="15"/>
        <v>9.2825667365408829E-2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6" x14ac:dyDescent="0.3">
      <c r="A78" s="24" t="s">
        <v>14</v>
      </c>
      <c r="B78" s="38" t="s">
        <v>175</v>
      </c>
      <c r="C78" s="26" t="s">
        <v>287</v>
      </c>
      <c r="D78" s="113">
        <f>IFERROR(VLOOKUP(B78,'Vtas AS'!$A$1:$B$170,2,0),0)</f>
        <v>4046.7899999999995</v>
      </c>
      <c r="E78" s="113">
        <f>VLOOKUP(B78,Objetivos!$P$3:$X$164,6,0)</f>
        <v>2999.9808000000003</v>
      </c>
      <c r="F78" s="40">
        <f t="shared" si="15"/>
        <v>1.3489386332072522</v>
      </c>
      <c r="G78" s="45">
        <f>RANK($F78,F78:F80,0)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6" x14ac:dyDescent="0.3">
      <c r="A79" s="24" t="s">
        <v>14</v>
      </c>
      <c r="B79" s="38" t="s">
        <v>180</v>
      </c>
      <c r="C79" s="26" t="s">
        <v>288</v>
      </c>
      <c r="D79" s="113">
        <f>IFERROR(VLOOKUP(B79,'Vtas AS'!$A$1:$B$170,2,0),0)</f>
        <v>0</v>
      </c>
      <c r="E79" s="113">
        <f>VLOOKUP(B79,Objetivos!$P$3:$X$164,6,0)</f>
        <v>2730.8536000000004</v>
      </c>
      <c r="F79" s="40">
        <f t="shared" ref="F79:F87" si="16">+D79/E79</f>
        <v>0</v>
      </c>
      <c r="G79" s="45">
        <f>RANK($F79,F78:F80,0)</f>
        <v>3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6" x14ac:dyDescent="0.3">
      <c r="A80" s="24" t="s">
        <v>14</v>
      </c>
      <c r="B80" s="38" t="s">
        <v>183</v>
      </c>
      <c r="C80" s="26" t="s">
        <v>289</v>
      </c>
      <c r="D80" s="113">
        <f>IFERROR(VLOOKUP(B80,'Vtas AS'!$A$1:$B$170,2,0),0)</f>
        <v>72.08</v>
      </c>
      <c r="E80" s="113">
        <f>VLOOKUP(B80,Objetivos!$P$3:$X$164,6,0)</f>
        <v>3999.0021052631582</v>
      </c>
      <c r="F80" s="40">
        <f t="shared" si="16"/>
        <v>1.8024496637582217E-2</v>
      </c>
      <c r="G80" s="45">
        <f>RANK($F80,F78:F80,0)</f>
        <v>2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6" x14ac:dyDescent="0.3">
      <c r="A81" s="19" t="s">
        <v>13</v>
      </c>
      <c r="B81" s="37" t="s">
        <v>136</v>
      </c>
      <c r="C81" s="25" t="s">
        <v>290</v>
      </c>
      <c r="D81" s="112">
        <f>IFERROR(VLOOKUP(B81,'Vtas AS'!$A$1:$B$170,2,0),0)</f>
        <v>501</v>
      </c>
      <c r="E81" s="112">
        <f>VLOOKUP(B81,Objetivos!$P$3:$X$164,6,0)</f>
        <v>6171.9312</v>
      </c>
      <c r="F81" s="39">
        <f t="shared" si="16"/>
        <v>8.1173944388751446E-2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6" x14ac:dyDescent="0.3">
      <c r="A82" s="19" t="s">
        <v>13</v>
      </c>
      <c r="B82" s="37" t="s">
        <v>137</v>
      </c>
      <c r="C82" s="25" t="s">
        <v>291</v>
      </c>
      <c r="D82" s="112">
        <f>IFERROR(VLOOKUP(B82,'Vtas AS'!$A$1:$B$170,2,0),0)</f>
        <v>0</v>
      </c>
      <c r="E82" s="112">
        <f>VLOOKUP(B82,Objetivos!$P$3:$X$164,6,0)</f>
        <v>3677.7072000000003</v>
      </c>
      <c r="F82" s="39">
        <f t="shared" si="16"/>
        <v>0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6" x14ac:dyDescent="0.3">
      <c r="A83" s="19" t="s">
        <v>13</v>
      </c>
      <c r="B83" s="37" t="s">
        <v>138</v>
      </c>
      <c r="C83" s="25" t="s">
        <v>292</v>
      </c>
      <c r="D83" s="112">
        <f>IFERROR(VLOOKUP(B83,'Vtas AS'!$A$1:$B$170,2,0),0)</f>
        <v>0</v>
      </c>
      <c r="E83" s="112">
        <f>VLOOKUP(B83,Objetivos!$P$3:$X$164,6,0)</f>
        <v>4727.8047999999999</v>
      </c>
      <c r="F83" s="39">
        <f t="shared" si="16"/>
        <v>0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6" x14ac:dyDescent="0.3">
      <c r="A84" s="19" t="s">
        <v>13</v>
      </c>
      <c r="B84" s="37" t="s">
        <v>139</v>
      </c>
      <c r="C84" s="25" t="s">
        <v>293</v>
      </c>
      <c r="D84" s="112">
        <f>IFERROR(VLOOKUP(B84,'Vtas AS'!$A$1:$B$170,2,0),0)</f>
        <v>204.71999999999997</v>
      </c>
      <c r="E84" s="112">
        <f>VLOOKUP(B84,Objetivos!$P$3:$X$164,6,0)</f>
        <v>6193.4677894736842</v>
      </c>
      <c r="F84" s="39">
        <f t="shared" si="16"/>
        <v>3.3054180139265227E-2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6" x14ac:dyDescent="0.3">
      <c r="A85" s="19" t="s">
        <v>13</v>
      </c>
      <c r="B85" s="37" t="s">
        <v>140</v>
      </c>
      <c r="C85" s="25" t="s">
        <v>294</v>
      </c>
      <c r="D85" s="112">
        <f>IFERROR(VLOOKUP(B85,'Vtas AS'!$A$1:$B$170,2,0),0)</f>
        <v>0</v>
      </c>
      <c r="E85" s="112">
        <f>VLOOKUP(B85,Objetivos!$P$3:$X$164,6,0)</f>
        <v>4025.7871999999998</v>
      </c>
      <c r="F85" s="39">
        <f t="shared" si="16"/>
        <v>0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6" x14ac:dyDescent="0.3">
      <c r="A86" s="19" t="s">
        <v>13</v>
      </c>
      <c r="B86" s="37" t="s">
        <v>141</v>
      </c>
      <c r="C86" s="25" t="s">
        <v>295</v>
      </c>
      <c r="D86" s="112">
        <f>IFERROR(VLOOKUP(B86,'Vtas AS'!$A$1:$B$170,2,0),0)</f>
        <v>0</v>
      </c>
      <c r="E86" s="112">
        <f>VLOOKUP(B86,Objetivos!$P$3:$X$164,6,0)</f>
        <v>5247.6959999999999</v>
      </c>
      <c r="F86" s="39">
        <f t="shared" si="16"/>
        <v>0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6" x14ac:dyDescent="0.3">
      <c r="A87" s="19" t="s">
        <v>13</v>
      </c>
      <c r="B87" s="37" t="s">
        <v>142</v>
      </c>
      <c r="C87" s="25" t="s">
        <v>296</v>
      </c>
      <c r="D87" s="112">
        <f>IFERROR(VLOOKUP(B87,'Vtas AS'!$A$1:$B$170,2,0),0)</f>
        <v>121.34</v>
      </c>
      <c r="E87" s="112">
        <f>VLOOKUP(B87,Objetivos!$P$3:$X$164,6,0)</f>
        <v>5168.9272000000001</v>
      </c>
      <c r="F87" s="39">
        <f t="shared" si="16"/>
        <v>2.3474890495652559E-2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6" x14ac:dyDescent="0.3">
      <c r="A88" s="19" t="s">
        <v>13</v>
      </c>
      <c r="B88" s="37" t="s">
        <v>143</v>
      </c>
      <c r="C88" s="25" t="s">
        <v>297</v>
      </c>
      <c r="D88" s="112">
        <f>IFERROR(VLOOKUP(B88,'Vtas AS'!$A$1:$B$170,2,0),0)</f>
        <v>44.82</v>
      </c>
      <c r="E88" s="112">
        <f>VLOOKUP(B88,Objetivos!$P$3:$X$164,6,0)</f>
        <v>5632.0168000000012</v>
      </c>
      <c r="F88" s="39">
        <f t="shared" ref="F88:F161" si="17">+D88/E88</f>
        <v>7.9580728523395011E-3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6" x14ac:dyDescent="0.3">
      <c r="A89" s="19" t="s">
        <v>13</v>
      </c>
      <c r="B89" s="37" t="s">
        <v>144</v>
      </c>
      <c r="C89" s="25" t="s">
        <v>298</v>
      </c>
      <c r="D89" s="112">
        <f>IFERROR(VLOOKUP(B89,'Vtas AS'!$A$1:$B$170,2,0),0)</f>
        <v>0</v>
      </c>
      <c r="E89" s="112">
        <f>VLOOKUP(B89,Objetivos!$P$3:$X$164,6,0)</f>
        <v>5556.7560000000003</v>
      </c>
      <c r="F89" s="39">
        <f t="shared" si="17"/>
        <v>0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6" x14ac:dyDescent="0.3">
      <c r="A90" s="19" t="s">
        <v>13</v>
      </c>
      <c r="B90" s="37" t="s">
        <v>182</v>
      </c>
      <c r="C90" s="25" t="s">
        <v>300</v>
      </c>
      <c r="D90" s="112">
        <f>IFERROR(VLOOKUP(B90,'Vtas AS'!$A$1:$B$170,2,0),0)</f>
        <v>300.02</v>
      </c>
      <c r="E90" s="112">
        <f>VLOOKUP(B90,Objetivos!$P$3:$X$164,6,0)</f>
        <v>2600.5072</v>
      </c>
      <c r="F90" s="39">
        <f t="shared" si="17"/>
        <v>0.11536980170637481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6" x14ac:dyDescent="0.3">
      <c r="A91" s="19" t="s">
        <v>13</v>
      </c>
      <c r="B91" s="37" t="s">
        <v>145</v>
      </c>
      <c r="C91" s="25" t="s">
        <v>299</v>
      </c>
      <c r="D91" s="112">
        <f>IFERROR(VLOOKUP(B91,'Vtas AS'!$A$1:$B$170,2,0),0)</f>
        <v>300.70000000000005</v>
      </c>
      <c r="E91" s="112">
        <f>VLOOKUP(B91,Objetivos!$P$3:$X$164,6,0)</f>
        <v>3111.9946666666674</v>
      </c>
      <c r="F91" s="39">
        <f t="shared" ref="F91" si="18">+D91/E91</f>
        <v>9.6626129607762817E-2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6" x14ac:dyDescent="0.3">
      <c r="A92" s="19" t="s">
        <v>13</v>
      </c>
      <c r="B92" s="37" t="s">
        <v>687</v>
      </c>
      <c r="C92" s="25" t="s">
        <v>695</v>
      </c>
      <c r="D92" s="112">
        <f>IFERROR(VLOOKUP(B92,'Vtas AS'!$A$1:$B$170,2,0),0)</f>
        <v>0</v>
      </c>
      <c r="E92" s="112">
        <f>VLOOKUP(B92,Objetivos!$P$3:$X$164,6,0)</f>
        <v>1870.5968000000003</v>
      </c>
      <c r="F92" s="39">
        <f t="shared" ref="F92" si="19">+D92/E92</f>
        <v>0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6" x14ac:dyDescent="0.3">
      <c r="A93" s="24" t="s">
        <v>211</v>
      </c>
      <c r="B93" s="38" t="s">
        <v>103</v>
      </c>
      <c r="C93" s="26" t="s">
        <v>301</v>
      </c>
      <c r="D93" s="113">
        <f>IFERROR(VLOOKUP(B93,'Vtas AS'!$A$1:$B$170,2,0),0)</f>
        <v>0</v>
      </c>
      <c r="E93" s="113">
        <f>VLOOKUP(B93,Objetivos!$P$3:$X$164,6,0)</f>
        <v>3371.3178947368428</v>
      </c>
      <c r="F93" s="40">
        <f t="shared" si="17"/>
        <v>0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6" x14ac:dyDescent="0.3">
      <c r="A94" s="24" t="s">
        <v>211</v>
      </c>
      <c r="B94" s="38" t="s">
        <v>104</v>
      </c>
      <c r="C94" s="26" t="s">
        <v>302</v>
      </c>
      <c r="D94" s="114">
        <f>IFERROR(VLOOKUP(B94,'Vtas AS'!$A$1:$B$170,2,0),0)</f>
        <v>755.79</v>
      </c>
      <c r="E94" s="114">
        <f>VLOOKUP(B94,Objetivos!$P$3:$X$164,6,0)</f>
        <v>7573.310315789473</v>
      </c>
      <c r="F94" s="40">
        <f t="shared" si="17"/>
        <v>9.9796518099128401E-2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6" x14ac:dyDescent="0.3">
      <c r="A95" s="24" t="s">
        <v>211</v>
      </c>
      <c r="B95" s="38" t="s">
        <v>105</v>
      </c>
      <c r="C95" s="26" t="s">
        <v>303</v>
      </c>
      <c r="D95" s="114">
        <f>IFERROR(VLOOKUP(B95,'Vtas AS'!$A$1:$B$170,2,0),0)</f>
        <v>275.52</v>
      </c>
      <c r="E95" s="114">
        <f>VLOOKUP(B95,Objetivos!$P$3:$X$164,6,0)</f>
        <v>5013.8029473684219</v>
      </c>
      <c r="F95" s="40">
        <f t="shared" si="17"/>
        <v>5.4952299261105036E-2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6" x14ac:dyDescent="0.3">
      <c r="A96" s="24" t="s">
        <v>211</v>
      </c>
      <c r="B96" s="38" t="s">
        <v>92</v>
      </c>
      <c r="C96" s="26" t="s">
        <v>304</v>
      </c>
      <c r="D96" s="114">
        <f>IFERROR(VLOOKUP(B96,'Vtas AS'!$A$1:$B$170,2,0),0)</f>
        <v>339.56</v>
      </c>
      <c r="E96" s="114">
        <f>VLOOKUP(B96,Objetivos!$P$3:$X$164,6,0)</f>
        <v>2163.7524210526317</v>
      </c>
      <c r="F96" s="40">
        <f t="shared" si="17"/>
        <v>0.15693107801807074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6" x14ac:dyDescent="0.3">
      <c r="A97" s="24" t="s">
        <v>211</v>
      </c>
      <c r="B97" s="38" t="s">
        <v>93</v>
      </c>
      <c r="C97" s="24" t="s">
        <v>305</v>
      </c>
      <c r="D97" s="113">
        <f>IFERROR(VLOOKUP(B97,'Vtas AS'!$A$1:$B$170,2,0),0)</f>
        <v>216.63</v>
      </c>
      <c r="E97" s="113">
        <f>VLOOKUP(B97,Objetivos!$P$3:$X$164,6,0)</f>
        <v>6858.6021052631586</v>
      </c>
      <c r="F97" s="40">
        <f t="shared" si="17"/>
        <v>3.1585153457693999E-2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6" x14ac:dyDescent="0.3">
      <c r="A98" s="24" t="s">
        <v>211</v>
      </c>
      <c r="B98" s="38" t="s">
        <v>106</v>
      </c>
      <c r="C98" s="24" t="s">
        <v>306</v>
      </c>
      <c r="D98" s="113">
        <f>IFERROR(VLOOKUP(B98,'Vtas AS'!$A$1:$B$170,2,0),0)</f>
        <v>148.71</v>
      </c>
      <c r="E98" s="113">
        <f>VLOOKUP(B98,Objetivos!$P$3:$X$164,6,0)</f>
        <v>2948.8505263157895</v>
      </c>
      <c r="F98" s="40">
        <f t="shared" si="17"/>
        <v>5.0429819576441562E-2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6" x14ac:dyDescent="0.3">
      <c r="A99" s="24" t="s">
        <v>211</v>
      </c>
      <c r="B99" s="38" t="s">
        <v>94</v>
      </c>
      <c r="C99" s="24" t="s">
        <v>307</v>
      </c>
      <c r="D99" s="113">
        <f>IFERROR(VLOOKUP(B99,'Vtas AS'!$A$1:$B$170,2,0),0)</f>
        <v>51.36</v>
      </c>
      <c r="E99" s="113">
        <f>VLOOKUP(B99,Objetivos!$P$3:$X$164,6,0)</f>
        <v>4917.036631578947</v>
      </c>
      <c r="F99" s="40">
        <f t="shared" si="17"/>
        <v>1.0445315715190716E-2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6" x14ac:dyDescent="0.3">
      <c r="A100" s="24" t="s">
        <v>211</v>
      </c>
      <c r="B100" s="38" t="s">
        <v>107</v>
      </c>
      <c r="C100" s="24" t="s">
        <v>308</v>
      </c>
      <c r="D100" s="113">
        <f>IFERROR(VLOOKUP(B100,'Vtas AS'!$A$1:$B$170,2,0),0)</f>
        <v>1003.6</v>
      </c>
      <c r="E100" s="113">
        <f>VLOOKUP(B100,Objetivos!$P$3:$X$164,6,0)</f>
        <v>4459.1360000000004</v>
      </c>
      <c r="F100" s="40">
        <f t="shared" si="17"/>
        <v>0.22506602175847518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6" x14ac:dyDescent="0.3">
      <c r="A101" s="24" t="s">
        <v>211</v>
      </c>
      <c r="B101" s="38" t="s">
        <v>108</v>
      </c>
      <c r="C101" s="24" t="s">
        <v>309</v>
      </c>
      <c r="D101" s="113">
        <f>IFERROR(VLOOKUP(B101,'Vtas AS'!$A$1:$B$170,2,0),0)</f>
        <v>251.23000000000002</v>
      </c>
      <c r="E101" s="113">
        <f>VLOOKUP(B101,Objetivos!$P$3:$X$164,6,0)</f>
        <v>3175.4088421052638</v>
      </c>
      <c r="F101" s="40">
        <f t="shared" si="17"/>
        <v>7.9117371177135437E-2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6" x14ac:dyDescent="0.3">
      <c r="A102" s="24" t="s">
        <v>211</v>
      </c>
      <c r="B102" s="38" t="s">
        <v>109</v>
      </c>
      <c r="C102" s="24" t="s">
        <v>310</v>
      </c>
      <c r="D102" s="113">
        <f>IFERROR(VLOOKUP(B102,'Vtas AS'!$A$1:$B$170,2,0),0)</f>
        <v>118.31</v>
      </c>
      <c r="E102" s="113">
        <f>VLOOKUP(B102,Objetivos!$P$3:$X$164,6,0)</f>
        <v>3347.4927058823532</v>
      </c>
      <c r="F102" s="40">
        <f t="shared" si="17"/>
        <v>3.5342870140419057E-2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6" x14ac:dyDescent="0.3">
      <c r="A103" s="19" t="s">
        <v>8</v>
      </c>
      <c r="B103" s="37" t="s">
        <v>123</v>
      </c>
      <c r="C103" s="19" t="s">
        <v>311</v>
      </c>
      <c r="D103" s="112">
        <f>IFERROR(VLOOKUP(B103,'Vtas AS'!$A$1:$B$170,2,0),0)</f>
        <v>373.12</v>
      </c>
      <c r="E103" s="112">
        <f>VLOOKUP(B103,Objetivos!$P$3:$X$164,6,0)</f>
        <v>6833.7031999999999</v>
      </c>
      <c r="F103" s="39">
        <f t="shared" si="17"/>
        <v>5.4599971505932536E-2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6" x14ac:dyDescent="0.3">
      <c r="A104" s="19" t="s">
        <v>8</v>
      </c>
      <c r="B104" s="37" t="s">
        <v>124</v>
      </c>
      <c r="C104" s="19" t="s">
        <v>312</v>
      </c>
      <c r="D104" s="112">
        <f>IFERROR(VLOOKUP(B104,'Vtas AS'!$A$1:$B$170,2,0),0)</f>
        <v>548.48</v>
      </c>
      <c r="E104" s="112">
        <f>VLOOKUP(B104,Objetivos!$P$3:$X$164,6,0)</f>
        <v>6964.8631999999998</v>
      </c>
      <c r="F104" s="39">
        <f t="shared" si="17"/>
        <v>7.8749572568776377E-2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6" x14ac:dyDescent="0.3">
      <c r="A105" s="19" t="s">
        <v>8</v>
      </c>
      <c r="B105" s="37" t="s">
        <v>125</v>
      </c>
      <c r="C105" s="19" t="s">
        <v>313</v>
      </c>
      <c r="D105" s="112">
        <f>IFERROR(VLOOKUP(B105,'Vtas AS'!$A$1:$B$170,2,0),0)</f>
        <v>580.39</v>
      </c>
      <c r="E105" s="112">
        <f>VLOOKUP(B105,Objetivos!$P$3:$X$164,6,0)</f>
        <v>6412.5183999999999</v>
      </c>
      <c r="F105" s="39">
        <f t="shared" si="17"/>
        <v>9.0508902087516815E-2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6" x14ac:dyDescent="0.3">
      <c r="A106" s="19" t="s">
        <v>8</v>
      </c>
      <c r="B106" s="37" t="s">
        <v>126</v>
      </c>
      <c r="C106" s="19" t="s">
        <v>314</v>
      </c>
      <c r="D106" s="112">
        <f>IFERROR(VLOOKUP(B106,'Vtas AS'!$A$1:$B$170,2,0),0)</f>
        <v>522.57000000000005</v>
      </c>
      <c r="E106" s="112">
        <f>VLOOKUP(B106,Objetivos!$P$3:$X$164,6,0)</f>
        <v>6276.005052631579</v>
      </c>
      <c r="F106" s="39">
        <f t="shared" si="17"/>
        <v>8.3264751321524555E-2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6" x14ac:dyDescent="0.3">
      <c r="A107" s="19" t="s">
        <v>8</v>
      </c>
      <c r="B107" s="37" t="s">
        <v>127</v>
      </c>
      <c r="C107" s="19" t="s">
        <v>315</v>
      </c>
      <c r="D107" s="112">
        <f>IFERROR(VLOOKUP(B107,'Vtas AS'!$A$1:$B$170,2,0),0)</f>
        <v>273.77999999999997</v>
      </c>
      <c r="E107" s="112">
        <f>VLOOKUP(B107,Objetivos!$P$3:$X$164,6,0)</f>
        <v>3688.5512000000003</v>
      </c>
      <c r="F107" s="39">
        <f t="shared" si="17"/>
        <v>7.4224264529661382E-2</v>
      </c>
      <c r="G107" s="44">
        <f>RANK($F107,F107:F108,0)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5" customHeight="1" x14ac:dyDescent="0.3">
      <c r="A108" s="19" t="s">
        <v>8</v>
      </c>
      <c r="B108" s="37" t="s">
        <v>128</v>
      </c>
      <c r="C108" s="19" t="s">
        <v>316</v>
      </c>
      <c r="D108" s="112">
        <f>IFERROR(VLOOKUP(B108,'Vtas AS'!$A$1:$B$170,2,0),0)</f>
        <v>154.67000000000002</v>
      </c>
      <c r="E108" s="112">
        <f>VLOOKUP(B108,Objetivos!$P$3:$X$164,6,0)</f>
        <v>6943.332800000001</v>
      </c>
      <c r="F108" s="39">
        <f t="shared" si="17"/>
        <v>2.2276045878140825E-2</v>
      </c>
      <c r="G108" s="44">
        <f>RANK($F108,F107:F108,0)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6" x14ac:dyDescent="0.3">
      <c r="A109" s="19" t="s">
        <v>8</v>
      </c>
      <c r="B109" s="37" t="s">
        <v>129</v>
      </c>
      <c r="C109" s="19" t="s">
        <v>317</v>
      </c>
      <c r="D109" s="112">
        <f>IFERROR(VLOOKUP(B109,'Vtas AS'!$A$1:$B$170,2,0),0)</f>
        <v>103.66000000000001</v>
      </c>
      <c r="E109" s="112">
        <f>VLOOKUP(B109,Objetivos!$P$3:$X$164,6,0)</f>
        <v>6211.5141052631579</v>
      </c>
      <c r="F109" s="39">
        <f t="shared" si="17"/>
        <v>1.6688362650930232E-2</v>
      </c>
      <c r="G109" s="45">
        <f>RANK($F109,F109:F110,0)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6" x14ac:dyDescent="0.3">
      <c r="A110" s="19" t="s">
        <v>8</v>
      </c>
      <c r="B110" s="37" t="s">
        <v>130</v>
      </c>
      <c r="C110" s="19" t="s">
        <v>318</v>
      </c>
      <c r="D110" s="112">
        <f>IFERROR(VLOOKUP(B110,'Vtas AS'!$A$1:$B$170,2,0),0)</f>
        <v>0</v>
      </c>
      <c r="E110" s="112">
        <f>VLOOKUP(B110,Objetivos!$P$3:$X$164,6,0)</f>
        <v>3974.672842105263</v>
      </c>
      <c r="F110" s="39">
        <f t="shared" si="17"/>
        <v>0</v>
      </c>
      <c r="G110" s="45">
        <f>RANK($F110,F109:F110,0)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6" x14ac:dyDescent="0.3">
      <c r="A111" s="19" t="s">
        <v>8</v>
      </c>
      <c r="B111" s="37" t="s">
        <v>131</v>
      </c>
      <c r="C111" s="19" t="s">
        <v>319</v>
      </c>
      <c r="D111" s="112">
        <f>IFERROR(VLOOKUP(B111,'Vtas AS'!$A$1:$B$170,2,0),0)</f>
        <v>89.03</v>
      </c>
      <c r="E111" s="112">
        <f>VLOOKUP(B111,Objetivos!$P$3:$X$164,6,0)</f>
        <v>4746.3023999999996</v>
      </c>
      <c r="F111" s="39">
        <f t="shared" si="17"/>
        <v>1.8757759724706967E-2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6" x14ac:dyDescent="0.3">
      <c r="A112" s="19" t="s">
        <v>8</v>
      </c>
      <c r="B112" s="37" t="s">
        <v>132</v>
      </c>
      <c r="C112" s="19" t="s">
        <v>320</v>
      </c>
      <c r="D112" s="112">
        <f>IFERROR(VLOOKUP(B112,'Vtas AS'!$A$1:$B$170,2,0),0)</f>
        <v>580.67000000000007</v>
      </c>
      <c r="E112" s="112">
        <f>VLOOKUP(B112,Objetivos!$P$3:$X$164,6,0)</f>
        <v>5389.5960000000005</v>
      </c>
      <c r="F112" s="39">
        <f t="shared" si="17"/>
        <v>0.10773905873464357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6" x14ac:dyDescent="0.3">
      <c r="A113" s="19" t="s">
        <v>8</v>
      </c>
      <c r="B113" s="37" t="s">
        <v>133</v>
      </c>
      <c r="C113" s="19" t="s">
        <v>321</v>
      </c>
      <c r="D113" s="112">
        <f>IFERROR(VLOOKUP(B113,'Vtas AS'!$A$1:$B$170,2,0),0)</f>
        <v>249.42000000000002</v>
      </c>
      <c r="E113" s="112">
        <f>VLOOKUP(B113,Objetivos!$P$3:$X$164,6,0)</f>
        <v>6337.9124210526325</v>
      </c>
      <c r="F113" s="39">
        <f t="shared" si="17"/>
        <v>3.9353652027677447E-2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6" x14ac:dyDescent="0.3">
      <c r="A114" s="19" t="s">
        <v>8</v>
      </c>
      <c r="B114" s="37" t="s">
        <v>134</v>
      </c>
      <c r="C114" s="19" t="s">
        <v>322</v>
      </c>
      <c r="D114" s="112">
        <f>IFERROR(VLOOKUP(B114,'Vtas AS'!$A$1:$B$170,2,0),0)</f>
        <v>23.54</v>
      </c>
      <c r="E114" s="112">
        <f>VLOOKUP(B114,Objetivos!$P$3:$X$164,6,0)</f>
        <v>4497.9920000000002</v>
      </c>
      <c r="F114" s="39">
        <f t="shared" si="17"/>
        <v>5.2334463911896684E-3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6" x14ac:dyDescent="0.3">
      <c r="A115" s="19" t="s">
        <v>8</v>
      </c>
      <c r="B115" s="37" t="s">
        <v>185</v>
      </c>
      <c r="C115" s="19" t="s">
        <v>323</v>
      </c>
      <c r="D115" s="112">
        <f>IFERROR(VLOOKUP(B115,'Vtas AS'!$A$1:$B$170,2,0),0)</f>
        <v>0</v>
      </c>
      <c r="E115" s="112">
        <f>VLOOKUP(B115,Objetivos!$P$3:$X$164,6,0)</f>
        <v>2598.4264000000003</v>
      </c>
      <c r="F115" s="39">
        <f t="shared" si="17"/>
        <v>0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6" x14ac:dyDescent="0.3">
      <c r="A116" s="19" t="s">
        <v>8</v>
      </c>
      <c r="B116" s="37" t="s">
        <v>604</v>
      </c>
      <c r="C116" s="19" t="s">
        <v>681</v>
      </c>
      <c r="D116" s="112">
        <f>IFERROR(VLOOKUP(B116,'Vtas AS'!$A$1:$B$170,2,0),0)</f>
        <v>0</v>
      </c>
      <c r="E116" s="112">
        <f>VLOOKUP(B116,Objetivos!$P$3:$X$164,6,0)</f>
        <v>2042.4408000000001</v>
      </c>
      <c r="F116" s="39">
        <f t="shared" si="17"/>
        <v>0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6" x14ac:dyDescent="0.3">
      <c r="A117" s="19" t="s">
        <v>8</v>
      </c>
      <c r="B117" s="37" t="s">
        <v>798</v>
      </c>
      <c r="C117" s="19" t="s">
        <v>800</v>
      </c>
      <c r="D117" s="112">
        <f>IFERROR(VLOOKUP(B117,'Vtas AS'!$A$1:$B$170,2,0),0)</f>
        <v>26.68</v>
      </c>
      <c r="E117" s="112">
        <f>VLOOKUP(B117,Objetivos!$P$3:$X$164,6,0)</f>
        <v>1768.4210526315792</v>
      </c>
      <c r="F117" s="39">
        <f t="shared" si="17"/>
        <v>1.508690476190476E-2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6" x14ac:dyDescent="0.3">
      <c r="A118" s="19" t="s">
        <v>8</v>
      </c>
      <c r="B118" s="37" t="s">
        <v>841</v>
      </c>
      <c r="C118" s="19" t="s">
        <v>844</v>
      </c>
      <c r="D118" s="112">
        <f>IFERROR(VLOOKUP(B118,'Vtas AS'!$A$1:$B$170,2,0),0)</f>
        <v>0</v>
      </c>
      <c r="E118" s="112">
        <f>VLOOKUP(B118,Objetivos!$P$3:$X$164,6,0)</f>
        <v>1440</v>
      </c>
      <c r="F118" s="39">
        <f t="shared" ref="F118" si="20">+D118/E118</f>
        <v>0</v>
      </c>
      <c r="G118" s="44">
        <f>RANK($F118,F115:F118,0)</f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6" x14ac:dyDescent="0.3">
      <c r="A119" s="24" t="s">
        <v>11</v>
      </c>
      <c r="B119" s="38" t="s">
        <v>26</v>
      </c>
      <c r="C119" s="24" t="s">
        <v>324</v>
      </c>
      <c r="D119" s="113">
        <f>IFERROR(VLOOKUP(B119,'Vtas AS'!$A$1:$B$170,2,0),0)</f>
        <v>265.87</v>
      </c>
      <c r="E119" s="113">
        <f>VLOOKUP(B119,Objetivos!$P$3:$X$164,6,0)</f>
        <v>8358.7856000000011</v>
      </c>
      <c r="F119" s="40">
        <f t="shared" si="17"/>
        <v>3.1807252000816959E-2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6" x14ac:dyDescent="0.3">
      <c r="A120" s="24" t="s">
        <v>11</v>
      </c>
      <c r="B120" s="38" t="s">
        <v>27</v>
      </c>
      <c r="C120" s="24" t="s">
        <v>325</v>
      </c>
      <c r="D120" s="113">
        <f>IFERROR(VLOOKUP(B120,'Vtas AS'!$A$1:$B$170,2,0),0)</f>
        <v>71.88</v>
      </c>
      <c r="E120" s="113">
        <f>VLOOKUP(B120,Objetivos!$P$3:$X$164,6,0)</f>
        <v>7854.5671999999995</v>
      </c>
      <c r="F120" s="40">
        <f t="shared" si="17"/>
        <v>9.1513635531694226E-3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6" x14ac:dyDescent="0.3">
      <c r="A121" s="24" t="s">
        <v>11</v>
      </c>
      <c r="B121" s="38" t="s">
        <v>28</v>
      </c>
      <c r="C121" s="24" t="s">
        <v>326</v>
      </c>
      <c r="D121" s="113">
        <f>IFERROR(VLOOKUP(B121,'Vtas AS'!$A$1:$B$170,2,0),0)</f>
        <v>243.91000000000003</v>
      </c>
      <c r="E121" s="113">
        <f>VLOOKUP(B121,Objetivos!$P$3:$X$164,6,0)</f>
        <v>4239.1991111111111</v>
      </c>
      <c r="F121" s="40">
        <f t="shared" si="17"/>
        <v>5.753681146061343E-2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6" x14ac:dyDescent="0.3">
      <c r="A122" s="24" t="s">
        <v>11</v>
      </c>
      <c r="B122" s="38" t="s">
        <v>29</v>
      </c>
      <c r="C122" s="24" t="s">
        <v>327</v>
      </c>
      <c r="D122" s="113">
        <f>IFERROR(VLOOKUP(B122,'Vtas AS'!$A$1:$B$170,2,0),0)</f>
        <v>0</v>
      </c>
      <c r="E122" s="113">
        <f>VLOOKUP(B122,Objetivos!$P$3:$X$164,6,0)</f>
        <v>6247.9543999999996</v>
      </c>
      <c r="F122" s="40">
        <f t="shared" si="17"/>
        <v>0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6" x14ac:dyDescent="0.3">
      <c r="A123" s="24" t="s">
        <v>11</v>
      </c>
      <c r="B123" s="38" t="s">
        <v>30</v>
      </c>
      <c r="C123" s="24" t="s">
        <v>328</v>
      </c>
      <c r="D123" s="113">
        <f>IFERROR(VLOOKUP(B123,'Vtas AS'!$A$1:$B$170,2,0),0)</f>
        <v>290.81</v>
      </c>
      <c r="E123" s="113">
        <f>VLOOKUP(B123,Objetivos!$P$3:$X$164,6,0)</f>
        <v>4051.9528000000009</v>
      </c>
      <c r="F123" s="40">
        <f t="shared" si="17"/>
        <v>7.1770332566559E-2</v>
      </c>
      <c r="G123" s="45">
        <f>RANK($F123,F123:F124,0)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6" x14ac:dyDescent="0.3">
      <c r="A124" s="24" t="s">
        <v>11</v>
      </c>
      <c r="B124" s="38" t="s">
        <v>31</v>
      </c>
      <c r="C124" s="24" t="s">
        <v>329</v>
      </c>
      <c r="D124" s="113">
        <f>IFERROR(VLOOKUP(B124,'Vtas AS'!$A$1:$B$170,2,0),0)</f>
        <v>376.46999999999997</v>
      </c>
      <c r="E124" s="113">
        <f>VLOOKUP(B124,Objetivos!$P$3:$X$164,6,0)</f>
        <v>6915.5226666666676</v>
      </c>
      <c r="F124" s="40">
        <f t="shared" si="17"/>
        <v>5.4438401570804373E-2</v>
      </c>
      <c r="G124" s="45">
        <f>RANK($F124,F123:F124,0)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6" x14ac:dyDescent="0.3">
      <c r="A125" s="24" t="s">
        <v>11</v>
      </c>
      <c r="B125" s="38" t="s">
        <v>32</v>
      </c>
      <c r="C125" s="24" t="s">
        <v>330</v>
      </c>
      <c r="D125" s="113">
        <f>IFERROR(VLOOKUP(B125,'Vtas AS'!$A$1:$B$170,2,0),0)</f>
        <v>0</v>
      </c>
      <c r="E125" s="113">
        <f>VLOOKUP(B125,Objetivos!$P$3:$X$164,6,0)</f>
        <v>4884.2696000000005</v>
      </c>
      <c r="F125" s="40">
        <f t="shared" si="17"/>
        <v>0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6" x14ac:dyDescent="0.3">
      <c r="A126" s="24" t="s">
        <v>11</v>
      </c>
      <c r="B126" s="38" t="s">
        <v>33</v>
      </c>
      <c r="C126" s="24" t="s">
        <v>331</v>
      </c>
      <c r="D126" s="113">
        <f>IFERROR(VLOOKUP(B126,'Vtas AS'!$A$1:$B$170,2,0),0)</f>
        <v>0</v>
      </c>
      <c r="E126" s="113">
        <f>VLOOKUP(B126,Objetivos!$P$3:$X$164,6,0)</f>
        <v>2608.3713684210525</v>
      </c>
      <c r="F126" s="40">
        <f t="shared" si="17"/>
        <v>0</v>
      </c>
      <c r="G126" s="44">
        <f>RANK($F126,F125:F126,0)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6" x14ac:dyDescent="0.3">
      <c r="A127" s="24" t="s">
        <v>11</v>
      </c>
      <c r="B127" s="38" t="s">
        <v>184</v>
      </c>
      <c r="C127" s="24" t="s">
        <v>696</v>
      </c>
      <c r="D127" s="113">
        <f>IFERROR(VLOOKUP(B127,'Vtas AS'!$A$1:$B$170,2,0),0)</f>
        <v>0</v>
      </c>
      <c r="E127" s="113">
        <f>VLOOKUP(B127,Objetivos!$P$3:$X$164,6,0)</f>
        <v>2340.4934736842106</v>
      </c>
      <c r="F127" s="40">
        <f t="shared" si="17"/>
        <v>0</v>
      </c>
      <c r="G127" s="45">
        <f>RANK($F127,F127:F129,0)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6" x14ac:dyDescent="0.3">
      <c r="A128" s="24" t="s">
        <v>11</v>
      </c>
      <c r="B128" s="38" t="s">
        <v>779</v>
      </c>
      <c r="C128" s="24" t="s">
        <v>846</v>
      </c>
      <c r="D128" s="113">
        <f>IFERROR(VLOOKUP(B128,'Vtas AS'!$A$1:$B$170,2,0),0)</f>
        <v>0</v>
      </c>
      <c r="E128" s="113">
        <f>VLOOKUP(B128,Objetivos!$P$3:$X$164,6,0)</f>
        <v>2027.7894736842104</v>
      </c>
      <c r="F128" s="40">
        <f t="shared" ref="F128" si="21">+D128/E128</f>
        <v>0</v>
      </c>
      <c r="G128" s="45">
        <f>RANK($F128,F127:F129,0)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6" x14ac:dyDescent="0.3">
      <c r="A129" s="24" t="s">
        <v>11</v>
      </c>
      <c r="B129" s="38" t="s">
        <v>333</v>
      </c>
      <c r="C129" s="24" t="s">
        <v>697</v>
      </c>
      <c r="D129" s="113">
        <f>IFERROR(VLOOKUP(B129,'Vtas AS'!$A$1:$B$170,2,0),0)</f>
        <v>232.70000000000002</v>
      </c>
      <c r="E129" s="113">
        <f>VLOOKUP(B129,Objetivos!$P$3:$X$164,6,0)</f>
        <v>2770.4312</v>
      </c>
      <c r="F129" s="40">
        <f t="shared" si="17"/>
        <v>8.3994145026954653E-2</v>
      </c>
      <c r="G129" s="45">
        <f>RANK($F129,F127:F129,0)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6" x14ac:dyDescent="0.3">
      <c r="A130" s="19" t="s">
        <v>213</v>
      </c>
      <c r="B130" s="37" t="s">
        <v>19</v>
      </c>
      <c r="C130" s="19" t="s">
        <v>335</v>
      </c>
      <c r="D130" s="112">
        <f>IFERROR(VLOOKUP(B130,'Vtas AS'!$A$1:$B$170,2,0),0)</f>
        <v>343.51</v>
      </c>
      <c r="E130" s="112">
        <f>VLOOKUP(B130,Objetivos!$P$3:$X$164,6,0)</f>
        <v>5973.6031999999996</v>
      </c>
      <c r="F130" s="39">
        <f t="shared" si="17"/>
        <v>5.7504656486055183E-2</v>
      </c>
      <c r="G130" s="44">
        <f>RANK($F130,F130:F131,0)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6" x14ac:dyDescent="0.3">
      <c r="A131" s="19" t="s">
        <v>213</v>
      </c>
      <c r="B131" s="37" t="s">
        <v>20</v>
      </c>
      <c r="C131" s="19" t="s">
        <v>336</v>
      </c>
      <c r="D131" s="112">
        <f>IFERROR(VLOOKUP(B131,'Vtas AS'!$A$1:$B$170,2,0),0)</f>
        <v>455.32000000000005</v>
      </c>
      <c r="E131" s="112">
        <f>VLOOKUP(B131,Objetivos!$P$3:$X$164,6,0)</f>
        <v>7015.2056000000011</v>
      </c>
      <c r="F131" s="39">
        <f t="shared" si="17"/>
        <v>6.4904726384640815E-2</v>
      </c>
      <c r="G131" s="44">
        <f>RANK($F131,F130:F131,0)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6" x14ac:dyDescent="0.3">
      <c r="A132" s="19" t="s">
        <v>213</v>
      </c>
      <c r="B132" s="37" t="s">
        <v>21</v>
      </c>
      <c r="C132" s="19" t="s">
        <v>337</v>
      </c>
      <c r="D132" s="112">
        <f>IFERROR(VLOOKUP(B132,'Vtas AS'!$A$1:$B$170,2,0),0)</f>
        <v>0</v>
      </c>
      <c r="E132" s="112">
        <f>VLOOKUP(B132,Objetivos!$P$3:$X$164,6,0)</f>
        <v>6153.6143999999995</v>
      </c>
      <c r="F132" s="39">
        <f t="shared" si="17"/>
        <v>0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6" x14ac:dyDescent="0.3">
      <c r="A133" s="19" t="s">
        <v>213</v>
      </c>
      <c r="B133" s="37" t="s">
        <v>22</v>
      </c>
      <c r="C133" s="19" t="s">
        <v>338</v>
      </c>
      <c r="D133" s="112">
        <f>IFERROR(VLOOKUP(B133,'Vtas AS'!$A$1:$B$170,2,0),0)</f>
        <v>0</v>
      </c>
      <c r="E133" s="112">
        <f>VLOOKUP(B133,Objetivos!$P$3:$X$164,6,0)</f>
        <v>4640.0840000000007</v>
      </c>
      <c r="F133" s="39">
        <f t="shared" si="17"/>
        <v>0</v>
      </c>
      <c r="G133" s="45">
        <f>RANK($F133,F132:F133,0)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6" x14ac:dyDescent="0.3">
      <c r="A134" s="19" t="s">
        <v>213</v>
      </c>
      <c r="B134" s="37" t="s">
        <v>23</v>
      </c>
      <c r="C134" s="19" t="s">
        <v>339</v>
      </c>
      <c r="D134" s="112">
        <f>IFERROR(VLOOKUP(B134,'Vtas AS'!$A$1:$B$170,2,0),0)</f>
        <v>112.1</v>
      </c>
      <c r="E134" s="112">
        <f>VLOOKUP(B134,Objetivos!$P$3:$X$164,6,0)</f>
        <v>4742.4328000000005</v>
      </c>
      <c r="F134" s="39">
        <f t="shared" si="17"/>
        <v>2.3637657027000991E-2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6" x14ac:dyDescent="0.3">
      <c r="A135" s="19" t="s">
        <v>213</v>
      </c>
      <c r="B135" s="37" t="s">
        <v>24</v>
      </c>
      <c r="C135" s="19" t="s">
        <v>340</v>
      </c>
      <c r="D135" s="112">
        <f>IFERROR(VLOOKUP(B135,'Vtas AS'!$A$1:$B$170,2,0),0)</f>
        <v>0</v>
      </c>
      <c r="E135" s="112">
        <f>VLOOKUP(B135,Objetivos!$P$3:$X$164,6,0)</f>
        <v>2937.1776000000004</v>
      </c>
      <c r="F135" s="39">
        <f t="shared" si="17"/>
        <v>0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6" x14ac:dyDescent="0.3">
      <c r="A136" s="19" t="s">
        <v>213</v>
      </c>
      <c r="B136" s="37" t="s">
        <v>25</v>
      </c>
      <c r="C136" s="19" t="s">
        <v>341</v>
      </c>
      <c r="D136" s="112">
        <f>IFERROR(VLOOKUP(B136,'Vtas AS'!$A$1:$B$170,2,0),0)</f>
        <v>65.8</v>
      </c>
      <c r="E136" s="112">
        <f>VLOOKUP(B136,Objetivos!$P$3:$X$164,6,0)</f>
        <v>2492.3680000000004</v>
      </c>
      <c r="F136" s="39">
        <f t="shared" si="17"/>
        <v>2.6400595738671009E-2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6" x14ac:dyDescent="0.3">
      <c r="A137" s="19" t="s">
        <v>213</v>
      </c>
      <c r="B137" s="37" t="s">
        <v>179</v>
      </c>
      <c r="C137" s="19" t="s">
        <v>342</v>
      </c>
      <c r="D137" s="112">
        <f>IFERROR(VLOOKUP(B137,'Vtas AS'!$A$1:$B$170,2,0),0)</f>
        <v>0</v>
      </c>
      <c r="E137" s="112">
        <f>VLOOKUP(B137,Objetivos!$P$3:$X$164,6,0)</f>
        <v>1887.6421052631581</v>
      </c>
      <c r="F137" s="39">
        <f t="shared" si="17"/>
        <v>0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6" x14ac:dyDescent="0.3">
      <c r="A138" s="19" t="s">
        <v>213</v>
      </c>
      <c r="B138" s="37" t="s">
        <v>343</v>
      </c>
      <c r="C138" s="19" t="s">
        <v>698</v>
      </c>
      <c r="D138" s="112">
        <f>IFERROR(VLOOKUP(B138,'Vtas AS'!$A$1:$B$170,2,0),0)</f>
        <v>0</v>
      </c>
      <c r="E138" s="112">
        <f>VLOOKUP(B138,Objetivos!$P$3:$X$164,6,0)</f>
        <v>1968.1935999999998</v>
      </c>
      <c r="F138" s="39">
        <f t="shared" si="17"/>
        <v>0</v>
      </c>
      <c r="G138" s="45">
        <f>RANK($F138,F136:F138,0)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6" x14ac:dyDescent="0.3">
      <c r="A139" s="24" t="s">
        <v>12</v>
      </c>
      <c r="B139" s="38" t="s">
        <v>34</v>
      </c>
      <c r="C139" s="24" t="s">
        <v>345</v>
      </c>
      <c r="D139" s="113">
        <f>IFERROR(VLOOKUP(B139,'Vtas AS'!$A$1:$B$170,2,0),0)</f>
        <v>69.599999999999994</v>
      </c>
      <c r="E139" s="113">
        <f>VLOOKUP(B139,Objetivos!$P$3:$X$164,6,0)</f>
        <v>5070.762947368421</v>
      </c>
      <c r="F139" s="40">
        <f t="shared" si="17"/>
        <v>1.3725745163480848E-2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6" x14ac:dyDescent="0.3">
      <c r="A140" s="24" t="s">
        <v>12</v>
      </c>
      <c r="B140" s="38" t="s">
        <v>35</v>
      </c>
      <c r="C140" s="24" t="s">
        <v>346</v>
      </c>
      <c r="D140" s="113">
        <f>IFERROR(VLOOKUP(B140,'Vtas AS'!$A$1:$B$170,2,0),0)</f>
        <v>286.67</v>
      </c>
      <c r="E140" s="113">
        <f>VLOOKUP(B140,Objetivos!$P$3:$X$164,6,0)</f>
        <v>7735.3760000000002</v>
      </c>
      <c r="F140" s="40">
        <f t="shared" si="17"/>
        <v>3.7059607703620358E-2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6" x14ac:dyDescent="0.3">
      <c r="A141" s="24" t="s">
        <v>12</v>
      </c>
      <c r="B141" s="38" t="s">
        <v>37</v>
      </c>
      <c r="C141" s="24" t="s">
        <v>347</v>
      </c>
      <c r="D141" s="113">
        <f>IFERROR(VLOOKUP(B141,'Vtas AS'!$A$1:$B$170,2,0),0)</f>
        <v>261.35000000000002</v>
      </c>
      <c r="E141" s="113">
        <f>VLOOKUP(B141,Objetivos!$P$3:$X$164,6,0)</f>
        <v>8261.3827368421062</v>
      </c>
      <c r="F141" s="40">
        <f t="shared" si="17"/>
        <v>3.1635140063720188E-2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6" x14ac:dyDescent="0.3">
      <c r="A142" s="24" t="s">
        <v>12</v>
      </c>
      <c r="B142" s="38" t="s">
        <v>39</v>
      </c>
      <c r="C142" s="24" t="s">
        <v>348</v>
      </c>
      <c r="D142" s="113">
        <f>IFERROR(VLOOKUP(B142,'Vtas AS'!$A$1:$B$170,2,0),0)</f>
        <v>270.32</v>
      </c>
      <c r="E142" s="113">
        <f>VLOOKUP(B142,Objetivos!$P$3:$X$164,6,0)</f>
        <v>3425.252210526316</v>
      </c>
      <c r="F142" s="40">
        <f t="shared" si="17"/>
        <v>7.8919735945068778E-2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6" x14ac:dyDescent="0.3">
      <c r="A143" s="24" t="s">
        <v>12</v>
      </c>
      <c r="B143" s="38" t="s">
        <v>42</v>
      </c>
      <c r="C143" s="24" t="s">
        <v>349</v>
      </c>
      <c r="D143" s="113">
        <f>IFERROR(VLOOKUP(B143,'Vtas AS'!$A$1:$B$170,2,0),0)</f>
        <v>306.11</v>
      </c>
      <c r="E143" s="113">
        <f>VLOOKUP(B143,Objetivos!$P$3:$X$164,6,0)</f>
        <v>2752.4336842105267</v>
      </c>
      <c r="F143" s="40">
        <f t="shared" si="17"/>
        <v>0.1112143052731898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6" x14ac:dyDescent="0.3">
      <c r="A144" s="24" t="s">
        <v>12</v>
      </c>
      <c r="B144" s="38" t="s">
        <v>44</v>
      </c>
      <c r="C144" s="24" t="s">
        <v>350</v>
      </c>
      <c r="D144" s="113">
        <f>IFERROR(VLOOKUP(B144,'Vtas AS'!$A$1:$B$170,2,0),0)</f>
        <v>753.79</v>
      </c>
      <c r="E144" s="113">
        <f>VLOOKUP(B144,Objetivos!$P$3:$X$164,6,0)</f>
        <v>3899.8501052631582</v>
      </c>
      <c r="F144" s="40">
        <f t="shared" si="17"/>
        <v>0.19328691607472306</v>
      </c>
      <c r="G144" s="44">
        <f>RANK($F144,F143:F145,0)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6" x14ac:dyDescent="0.3">
      <c r="A145" s="24" t="s">
        <v>12</v>
      </c>
      <c r="B145" s="38" t="s">
        <v>45</v>
      </c>
      <c r="C145" s="24" t="s">
        <v>351</v>
      </c>
      <c r="D145" s="113">
        <f>IFERROR(VLOOKUP(B145,'Vtas AS'!$A$1:$B$170,2,0),0)</f>
        <v>230.42000000000002</v>
      </c>
      <c r="E145" s="113">
        <f>VLOOKUP(B145,Objetivos!$P$3:$X$164,6,0)</f>
        <v>4281.6791111111115</v>
      </c>
      <c r="F145" s="40">
        <f t="shared" si="17"/>
        <v>5.3815335997985422E-2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6" x14ac:dyDescent="0.3">
      <c r="A146" s="24" t="s">
        <v>12</v>
      </c>
      <c r="B146" s="38" t="s">
        <v>675</v>
      </c>
      <c r="C146" s="24" t="s">
        <v>847</v>
      </c>
      <c r="D146" s="113">
        <f>IFERROR(VLOOKUP(B146,'Vtas AS'!$A$1:$B$170,2,0),0)</f>
        <v>203.18</v>
      </c>
      <c r="E146" s="113">
        <f>VLOOKUP(B146,Objetivos!$P$3:$X$164,6,0)</f>
        <v>1799.1964444444443</v>
      </c>
      <c r="F146" s="40">
        <f t="shared" ref="F146" si="22">+D146/E146</f>
        <v>0.1129281911529888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6" x14ac:dyDescent="0.3">
      <c r="A147" s="24" t="s">
        <v>12</v>
      </c>
      <c r="B147" s="38" t="s">
        <v>674</v>
      </c>
      <c r="C147" s="24" t="s">
        <v>774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6" x14ac:dyDescent="0.3">
      <c r="A148" s="24" t="s">
        <v>12</v>
      </c>
      <c r="B148" s="38" t="s">
        <v>677</v>
      </c>
      <c r="C148" s="24" t="s">
        <v>682</v>
      </c>
      <c r="D148" s="113">
        <f>IFERROR(VLOOKUP(B148,'Vtas AS'!$A$1:$B$170,2,0),0)</f>
        <v>0</v>
      </c>
      <c r="E148" s="113">
        <f>VLOOKUP(B148,Objetivos!$P$3:$X$164,6,0)</f>
        <v>1799.1966315789473</v>
      </c>
      <c r="F148" s="40">
        <f t="shared" ref="F148" si="23">+D148/E148</f>
        <v>0</v>
      </c>
      <c r="G148" s="44">
        <f>RANK($F147,F147:F149,0)</f>
        <v>2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6" x14ac:dyDescent="0.3">
      <c r="A149" s="24" t="s">
        <v>12</v>
      </c>
      <c r="B149" s="38" t="s">
        <v>775</v>
      </c>
      <c r="C149" s="24" t="s">
        <v>848</v>
      </c>
      <c r="D149" s="113">
        <f>IFERROR(VLOOKUP(B149,'Vtas AS'!$A$1:$B$170,2,0),0)</f>
        <v>167.11</v>
      </c>
      <c r="E149" s="113">
        <f>VLOOKUP(B149,Objetivos!$P$3:$X$164,6,0)</f>
        <v>1936.8421052631581</v>
      </c>
      <c r="F149" s="40">
        <f t="shared" ref="F149" si="24">+D149/E149</f>
        <v>8.6279619565217389E-2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6" x14ac:dyDescent="0.3">
      <c r="A150" s="19" t="s">
        <v>149</v>
      </c>
      <c r="B150" s="37" t="s">
        <v>91</v>
      </c>
      <c r="C150" s="19" t="s">
        <v>352</v>
      </c>
      <c r="D150" s="112">
        <f>IFERROR(VLOOKUP(B150,'Vtas AS'!$A$1:$B$170,2,0),0)</f>
        <v>6.71</v>
      </c>
      <c r="E150" s="112">
        <f>VLOOKUP(B150,Objetivos!$P$3:$X$164,6,0)</f>
        <v>4344.4783157894735</v>
      </c>
      <c r="F150" s="39">
        <f t="shared" si="17"/>
        <v>1.5444892372033089E-3</v>
      </c>
      <c r="G150" s="45">
        <f>RANK($F150,F150:F151,0)</f>
        <v>2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6" x14ac:dyDescent="0.3">
      <c r="A151" s="19" t="s">
        <v>149</v>
      </c>
      <c r="B151" s="37" t="s">
        <v>95</v>
      </c>
      <c r="C151" s="19" t="s">
        <v>353</v>
      </c>
      <c r="D151" s="112">
        <f>IFERROR(VLOOKUP(B151,'Vtas AS'!$A$1:$B$170,2,0),0)</f>
        <v>173.22000000000003</v>
      </c>
      <c r="E151" s="112">
        <f>VLOOKUP(B151,Objetivos!$P$3:$X$164,6,0)</f>
        <v>6013.7667368421053</v>
      </c>
      <c r="F151" s="39">
        <f t="shared" si="17"/>
        <v>2.880391069025064E-2</v>
      </c>
      <c r="G151" s="45">
        <f>RANK($F151,F150:F151,0)</f>
        <v>1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6" x14ac:dyDescent="0.3">
      <c r="A152" s="19" t="s">
        <v>149</v>
      </c>
      <c r="B152" s="37" t="s">
        <v>96</v>
      </c>
      <c r="C152" s="19" t="s">
        <v>354</v>
      </c>
      <c r="D152" s="112">
        <f>IFERROR(VLOOKUP(B152,'Vtas AS'!$A$1:$B$170,2,0),0)</f>
        <v>150.99</v>
      </c>
      <c r="E152" s="112">
        <f>VLOOKUP(B152,Objetivos!$P$3:$X$164,6,0)</f>
        <v>5839.6934736842113</v>
      </c>
      <c r="F152" s="39">
        <f t="shared" si="17"/>
        <v>2.5855809158548477E-2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6" x14ac:dyDescent="0.3">
      <c r="A153" s="19" t="s">
        <v>149</v>
      </c>
      <c r="B153" s="37" t="s">
        <v>97</v>
      </c>
      <c r="C153" s="19" t="s">
        <v>355</v>
      </c>
      <c r="D153" s="112">
        <f>IFERROR(VLOOKUP(B153,'Vtas AS'!$A$1:$B$170,2,0),0)</f>
        <v>107.63</v>
      </c>
      <c r="E153" s="112">
        <f>VLOOKUP(B153,Objetivos!$P$3:$X$164,6,0)</f>
        <v>5515.626105263158</v>
      </c>
      <c r="F153" s="39">
        <f t="shared" si="17"/>
        <v>1.9513650480640188E-2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6" x14ac:dyDescent="0.3">
      <c r="A154" s="19" t="s">
        <v>149</v>
      </c>
      <c r="B154" s="37" t="s">
        <v>707</v>
      </c>
      <c r="C154" s="19" t="s">
        <v>710</v>
      </c>
      <c r="D154" s="112">
        <f>IFERROR(VLOOKUP(B154,'Vtas AS'!$A$1:$B$170,2,0),0)</f>
        <v>52.85</v>
      </c>
      <c r="E154" s="112">
        <f>VLOOKUP(B154,Objetivos!$P$3:$X$164,6,0)</f>
        <v>1857.7423157894737</v>
      </c>
      <c r="F154" s="39">
        <f t="shared" si="17"/>
        <v>2.844850954344583E-2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6" x14ac:dyDescent="0.3">
      <c r="A155" s="19" t="s">
        <v>149</v>
      </c>
      <c r="B155" s="37" t="s">
        <v>38</v>
      </c>
      <c r="C155" s="19" t="s">
        <v>357</v>
      </c>
      <c r="D155" s="112">
        <f>IFERROR(VLOOKUP(B155,'Vtas AS'!$A$1:$B$170,2,0),0)</f>
        <v>422.13</v>
      </c>
      <c r="E155" s="112">
        <f>VLOOKUP(B155,Objetivos!$P$3:$X$164,6,0)</f>
        <v>8301.5898947368423</v>
      </c>
      <c r="F155" s="39">
        <f t="shared" si="17"/>
        <v>5.0849295779791276E-2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6" x14ac:dyDescent="0.3">
      <c r="A156" s="19" t="s">
        <v>149</v>
      </c>
      <c r="B156" s="37" t="s">
        <v>40</v>
      </c>
      <c r="C156" s="19" t="s">
        <v>358</v>
      </c>
      <c r="D156" s="112">
        <f>IFERROR(VLOOKUP(B156,'Vtas AS'!$A$1:$B$170,2,0),0)</f>
        <v>89.97</v>
      </c>
      <c r="E156" s="112">
        <f>VLOOKUP(B156,Objetivos!$P$3:$X$164,6,0)</f>
        <v>7745.5713684210532</v>
      </c>
      <c r="F156" s="39">
        <f t="shared" si="17"/>
        <v>1.161566987385987E-2</v>
      </c>
      <c r="G156" s="44">
        <f>RANK($F156,F156:F157,0)</f>
        <v>2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6" x14ac:dyDescent="0.3">
      <c r="A157" s="19" t="s">
        <v>149</v>
      </c>
      <c r="B157" s="37" t="s">
        <v>36</v>
      </c>
      <c r="C157" s="19" t="s">
        <v>356</v>
      </c>
      <c r="D157" s="112">
        <f>IFERROR(VLOOKUP(B157,'Vtas AS'!$A$1:$B$170,2,0),0)</f>
        <v>905.5</v>
      </c>
      <c r="E157" s="112">
        <f>VLOOKUP(B157,Objetivos!$P$3:$X$164,6,0)</f>
        <v>8636.1077894736845</v>
      </c>
      <c r="F157" s="39">
        <f t="shared" si="17"/>
        <v>0.10485047455101118</v>
      </c>
      <c r="G157" s="44">
        <f>RANK($F157,F156:F157,0)</f>
        <v>1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6" x14ac:dyDescent="0.3">
      <c r="A158" s="19" t="s">
        <v>149</v>
      </c>
      <c r="B158" s="37" t="s">
        <v>41</v>
      </c>
      <c r="C158" s="19" t="s">
        <v>359</v>
      </c>
      <c r="D158" s="112">
        <f>IFERROR(VLOOKUP(B158,'Vtas AS'!$A$1:$B$170,2,0),0)</f>
        <v>474.74</v>
      </c>
      <c r="E158" s="112">
        <f>VLOOKUP(B158,Objetivos!$P$3:$X$164,6,0)</f>
        <v>5290.9953684210523</v>
      </c>
      <c r="F158" s="39">
        <f t="shared" ref="F158:F159" si="25">+D158/E158</f>
        <v>8.9726028269359964E-2</v>
      </c>
      <c r="G158" s="45">
        <f>RANK($F158,F158:F161,0)</f>
        <v>2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6" x14ac:dyDescent="0.3">
      <c r="A159" s="19" t="s">
        <v>149</v>
      </c>
      <c r="B159" s="37" t="s">
        <v>43</v>
      </c>
      <c r="C159" s="19" t="s">
        <v>360</v>
      </c>
      <c r="D159" s="112">
        <f>IFERROR(VLOOKUP(B159,'Vtas AS'!$A$1:$B$170,2,0),0)</f>
        <v>0</v>
      </c>
      <c r="E159" s="112">
        <f>VLOOKUP(B159,Objetivos!$P$3:$X$164,6,0)</f>
        <v>5059.3084444444448</v>
      </c>
      <c r="F159" s="39">
        <f t="shared" si="25"/>
        <v>0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6" x14ac:dyDescent="0.3">
      <c r="A160" s="19" t="s">
        <v>149</v>
      </c>
      <c r="B160" s="37" t="s">
        <v>796</v>
      </c>
      <c r="C160" s="19" t="s">
        <v>801</v>
      </c>
      <c r="D160" s="112">
        <f>IFERROR(VLOOKUP(B160,'Vtas AS'!$A$1:$B$170,2,0),0)</f>
        <v>288.12</v>
      </c>
      <c r="E160" s="112">
        <f>VLOOKUP(B160,Objetivos!$P$3:$X$164,6,0)</f>
        <v>1768.4210526315792</v>
      </c>
      <c r="F160" s="39">
        <f t="shared" ref="F160" si="26">+D160/E160</f>
        <v>0.16292499999999999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6" x14ac:dyDescent="0.3">
      <c r="A161" s="19" t="s">
        <v>149</v>
      </c>
      <c r="B161" s="37" t="s">
        <v>839</v>
      </c>
      <c r="C161" s="19" t="s">
        <v>843</v>
      </c>
      <c r="D161" s="112">
        <f>IFERROR(VLOOKUP(B161,'Vtas AS'!$A$1:$B$170,2,0),0)</f>
        <v>0</v>
      </c>
      <c r="E161" s="112">
        <f>VLOOKUP(B161,Objetivos!$P$3:$X$164,6,0)</f>
        <v>1515.7894736842106</v>
      </c>
      <c r="F161" s="39">
        <f t="shared" si="17"/>
        <v>0</v>
      </c>
      <c r="G161" s="45">
        <f>RANK($F161,F158:F161,0)</f>
        <v>3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>
      <selection activeCell="N14" sqref="N14"/>
    </sheetView>
  </sheetViews>
  <sheetFormatPr baseColWidth="10" defaultRowHeight="14.4" x14ac:dyDescent="0.3"/>
  <cols>
    <col min="1" max="1" width="11.44140625"/>
    <col min="2" max="2" width="14.109375" bestFit="1" customWidth="1"/>
    <col min="3" max="3" width="11.88671875" bestFit="1" customWidth="1"/>
    <col min="4" max="4" width="17.5546875" style="243" customWidth="1"/>
    <col min="5" max="5" width="45.5546875" bestFit="1" customWidth="1"/>
    <col min="7" max="7" width="12.664062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3">
      <c r="A1" t="s">
        <v>170</v>
      </c>
      <c r="B1" s="237">
        <f>SUM(B3:B1699)</f>
        <v>199392.17000000025</v>
      </c>
      <c r="C1" s="16"/>
      <c r="D1" s="238"/>
      <c r="E1" s="239"/>
      <c r="F1" t="s">
        <v>5</v>
      </c>
      <c r="G1" s="15">
        <f>SUM(G3:G1664)</f>
        <v>199392.16999999998</v>
      </c>
      <c r="J1" t="s">
        <v>772</v>
      </c>
      <c r="K1" s="17">
        <f>SUM(K3:K20)</f>
        <v>199392.16999999998</v>
      </c>
      <c r="L1" s="52">
        <f>SUM(K3:K15)-'DRVs Duelos'!C20</f>
        <v>0</v>
      </c>
      <c r="M1" t="s">
        <v>667</v>
      </c>
      <c r="N1" s="17">
        <f>SUM(N3:N10)</f>
        <v>54814.759999999995</v>
      </c>
      <c r="O1" s="51"/>
      <c r="P1" t="s">
        <v>773</v>
      </c>
      <c r="Q1" s="17">
        <f>SUM(Q3:Q10)</f>
        <v>199392.17</v>
      </c>
    </row>
    <row r="2" spans="1:17" x14ac:dyDescent="0.3">
      <c r="A2" t="s">
        <v>170</v>
      </c>
      <c r="B2" t="s">
        <v>172</v>
      </c>
      <c r="C2" t="s">
        <v>6</v>
      </c>
      <c r="D2" s="240" t="s">
        <v>2583</v>
      </c>
      <c r="E2" s="10" t="s">
        <v>2584</v>
      </c>
      <c r="F2" t="s">
        <v>5</v>
      </c>
      <c r="G2" t="s">
        <v>173</v>
      </c>
      <c r="H2" t="s">
        <v>6</v>
      </c>
      <c r="P2" s="6"/>
    </row>
    <row r="3" spans="1:17" x14ac:dyDescent="0.3">
      <c r="A3" s="245">
        <v>10003</v>
      </c>
      <c r="B3">
        <v>813.56</v>
      </c>
      <c r="C3" s="18">
        <f>VLOOKUP(A3,'VDs DUELOS'!$D$3:$F$1568,3,0)-B3</f>
        <v>0</v>
      </c>
      <c r="D3" s="238"/>
      <c r="E3" s="241"/>
      <c r="F3" s="245">
        <v>10052</v>
      </c>
      <c r="G3">
        <v>41.22</v>
      </c>
      <c r="H3" s="18">
        <f>VLOOKUP(F3,'JGs Duelos'!$B$3:$D$146,3,0)-G3</f>
        <v>0</v>
      </c>
      <c r="I3" s="18"/>
      <c r="J3" s="245">
        <v>151</v>
      </c>
      <c r="K3" s="6">
        <v>7003.3499999999976</v>
      </c>
      <c r="M3" s="6" t="s">
        <v>660</v>
      </c>
      <c r="N3" s="15">
        <v>10361.520000000002</v>
      </c>
      <c r="P3" s="6" t="s">
        <v>660</v>
      </c>
      <c r="Q3" s="15">
        <v>32830.540000000008</v>
      </c>
    </row>
    <row r="4" spans="1:17" x14ac:dyDescent="0.3">
      <c r="A4" s="245">
        <v>10010</v>
      </c>
      <c r="B4">
        <v>125.5</v>
      </c>
      <c r="C4" s="18">
        <f>VLOOKUP(A4,'VDs DUELOS'!$D$3:$F$1568,3,0)-B4</f>
        <v>0</v>
      </c>
      <c r="D4" s="238"/>
      <c r="E4" s="241"/>
      <c r="F4" s="245">
        <v>10093</v>
      </c>
      <c r="G4">
        <v>926.98</v>
      </c>
      <c r="H4" s="18">
        <f>VLOOKUP(F4,'JGs Duelos'!$B$3:$D$146,3,0)-G4</f>
        <v>0</v>
      </c>
      <c r="I4" s="18"/>
      <c r="J4" s="245">
        <v>152</v>
      </c>
      <c r="K4" s="6">
        <v>12601.419999999996</v>
      </c>
      <c r="M4" s="6" t="s">
        <v>661</v>
      </c>
      <c r="N4" s="106">
        <v>6670.0099999999984</v>
      </c>
      <c r="P4" s="6" t="s">
        <v>661</v>
      </c>
      <c r="Q4" s="15">
        <v>15586.429999999998</v>
      </c>
    </row>
    <row r="5" spans="1:17" x14ac:dyDescent="0.3">
      <c r="A5" s="245">
        <v>10012</v>
      </c>
      <c r="B5">
        <v>217.3</v>
      </c>
      <c r="C5" s="18">
        <f>VLOOKUP(A5,'VDs DUELOS'!$D$3:$F$1568,3,0)-B5</f>
        <v>0</v>
      </c>
      <c r="D5" s="238"/>
      <c r="E5" s="241"/>
      <c r="F5" s="245">
        <v>10515</v>
      </c>
      <c r="G5">
        <v>484.15999999999997</v>
      </c>
      <c r="H5" s="18">
        <f>VLOOKUP(F5,'JGs Duelos'!$B$3:$D$146,3,0)-G5</f>
        <v>0</v>
      </c>
      <c r="I5" s="18"/>
      <c r="J5" s="245">
        <v>153</v>
      </c>
      <c r="K5" s="6">
        <v>9252.8000000000011</v>
      </c>
      <c r="M5" s="6" t="s">
        <v>662</v>
      </c>
      <c r="N5" s="106">
        <v>5222.3199999999979</v>
      </c>
      <c r="P5" s="6" t="s">
        <v>662</v>
      </c>
      <c r="Q5" s="15">
        <v>13343.470000000003</v>
      </c>
    </row>
    <row r="6" spans="1:17" x14ac:dyDescent="0.3">
      <c r="A6" s="245">
        <v>10029</v>
      </c>
      <c r="B6">
        <v>197</v>
      </c>
      <c r="C6" s="18">
        <f>VLOOKUP(A6,'VDs DUELOS'!$D$3:$F$1568,3,0)-B6</f>
        <v>0</v>
      </c>
      <c r="D6" s="238"/>
      <c r="E6" s="241"/>
      <c r="F6" s="245">
        <v>11493</v>
      </c>
      <c r="G6">
        <v>2729.4599999999996</v>
      </c>
      <c r="H6" s="18">
        <f>VLOOKUP(F6,'JGs Duelos'!$B$3:$D$146,3,0)-G6</f>
        <v>0</v>
      </c>
      <c r="I6" s="18"/>
      <c r="J6" s="245">
        <v>155</v>
      </c>
      <c r="K6" s="6">
        <v>12555.830000000002</v>
      </c>
      <c r="M6" s="6" t="s">
        <v>663</v>
      </c>
      <c r="N6" s="15">
        <v>3042.04</v>
      </c>
      <c r="P6" s="6" t="s">
        <v>663</v>
      </c>
      <c r="Q6" s="15">
        <v>31952.149999999994</v>
      </c>
    </row>
    <row r="7" spans="1:17" x14ac:dyDescent="0.3">
      <c r="A7" s="245">
        <v>10183</v>
      </c>
      <c r="B7">
        <v>226.12</v>
      </c>
      <c r="C7" s="18">
        <f>VLOOKUP(A7,'VDs DUELOS'!$D$3:$F$1568,3,0)-B7</f>
        <v>0</v>
      </c>
      <c r="D7" s="238"/>
      <c r="E7" s="241"/>
      <c r="F7" s="245">
        <v>1180</v>
      </c>
      <c r="G7">
        <v>1811.2600000000002</v>
      </c>
      <c r="H7" s="18">
        <f>VLOOKUP(F7,'JGs Duelos'!$B$3:$D$146,3,0)-G7</f>
        <v>0</v>
      </c>
      <c r="I7" s="18"/>
      <c r="J7" s="245">
        <v>156</v>
      </c>
      <c r="K7" s="6">
        <v>9339.86</v>
      </c>
      <c r="M7" s="6" t="s">
        <v>664</v>
      </c>
      <c r="N7" s="107">
        <v>11046.289999999999</v>
      </c>
      <c r="P7" s="6" t="s">
        <v>664</v>
      </c>
      <c r="Q7" s="107">
        <v>34440.75</v>
      </c>
    </row>
    <row r="8" spans="1:17" x14ac:dyDescent="0.3">
      <c r="A8" s="245">
        <v>10291</v>
      </c>
      <c r="B8">
        <v>157.68</v>
      </c>
      <c r="C8" s="18">
        <f>VLOOKUP(A8,'VDs DUELOS'!$D$3:$F$1568,3,0)-B8</f>
        <v>0</v>
      </c>
      <c r="D8" s="238"/>
      <c r="E8" s="241"/>
      <c r="F8" s="245">
        <v>12</v>
      </c>
      <c r="G8">
        <v>1047.24</v>
      </c>
      <c r="H8" s="18">
        <f>VLOOKUP(F8,'JGs Duelos'!$B$3:$D$146,3,0)-G8</f>
        <v>0</v>
      </c>
      <c r="I8" s="18"/>
      <c r="J8" s="245">
        <v>157</v>
      </c>
      <c r="K8" s="6">
        <v>24178.950000000008</v>
      </c>
      <c r="M8" s="6" t="s">
        <v>665</v>
      </c>
      <c r="N8" s="15">
        <v>16417.559999999998</v>
      </c>
      <c r="P8" s="6" t="s">
        <v>665</v>
      </c>
      <c r="Q8" s="15">
        <v>45859.54000000003</v>
      </c>
    </row>
    <row r="9" spans="1:17" x14ac:dyDescent="0.3">
      <c r="A9" s="245">
        <v>10297</v>
      </c>
      <c r="B9">
        <v>199.75</v>
      </c>
      <c r="C9" s="18">
        <f>VLOOKUP(A9,'VDs DUELOS'!$D$3:$F$1568,3,0)-B9</f>
        <v>0</v>
      </c>
      <c r="D9" s="238"/>
      <c r="E9" s="241"/>
      <c r="F9" s="245">
        <v>12026</v>
      </c>
      <c r="G9">
        <v>116.2</v>
      </c>
      <c r="H9" s="18" t="e">
        <f>VLOOKUP(F9,'JGs Duelos'!$B$3:$D$146,3,0)-G9</f>
        <v>#N/A</v>
      </c>
      <c r="I9" s="18" t="s">
        <v>810</v>
      </c>
      <c r="J9" s="245">
        <v>158</v>
      </c>
      <c r="K9" s="6">
        <v>29771.24</v>
      </c>
      <c r="M9" s="6" t="s">
        <v>666</v>
      </c>
      <c r="N9" s="15">
        <v>2055.02</v>
      </c>
      <c r="P9" s="6" t="s">
        <v>666</v>
      </c>
      <c r="Q9" s="15">
        <v>25379.289999999986</v>
      </c>
    </row>
    <row r="10" spans="1:17" x14ac:dyDescent="0.3">
      <c r="A10" s="245">
        <v>1038</v>
      </c>
      <c r="B10">
        <v>196.2</v>
      </c>
      <c r="C10" s="18">
        <f>VLOOKUP(A10,'VDs DUELOS'!$D$3:$F$1568,3,0)-B10</f>
        <v>0</v>
      </c>
      <c r="D10" s="238"/>
      <c r="E10" s="241"/>
      <c r="F10" s="245">
        <v>1287</v>
      </c>
      <c r="G10">
        <v>43.690000000000005</v>
      </c>
      <c r="H10" s="18">
        <f>VLOOKUP(F10,'JGs Duelos'!$B$3:$D$146,3,0)-G10</f>
        <v>0</v>
      </c>
      <c r="I10" s="18"/>
      <c r="J10" s="245">
        <v>159</v>
      </c>
      <c r="K10" s="6">
        <v>9184.4999999999982</v>
      </c>
      <c r="P10" s="6"/>
    </row>
    <row r="11" spans="1:17" x14ac:dyDescent="0.3">
      <c r="A11" s="245">
        <v>10457</v>
      </c>
      <c r="B11">
        <v>455.67</v>
      </c>
      <c r="C11" s="18">
        <f>VLOOKUP(A11,'VDs DUELOS'!$D$3:$F$1568,3,0)-B11</f>
        <v>0</v>
      </c>
      <c r="D11" s="238"/>
      <c r="E11" s="241"/>
      <c r="F11" s="245">
        <v>13107</v>
      </c>
      <c r="G11">
        <v>324.83</v>
      </c>
      <c r="H11" s="18">
        <f>VLOOKUP(F11,'JGs Duelos'!$B$3:$D$146,3,0)-G11</f>
        <v>0</v>
      </c>
      <c r="I11" s="18"/>
      <c r="J11" s="245">
        <v>160</v>
      </c>
      <c r="K11" s="6">
        <v>22817.239999999991</v>
      </c>
      <c r="P11" s="6"/>
    </row>
    <row r="12" spans="1:17" x14ac:dyDescent="0.3">
      <c r="A12" s="245">
        <v>10503</v>
      </c>
      <c r="B12">
        <v>41.22</v>
      </c>
      <c r="C12" s="18">
        <f>VLOOKUP(A12,'VDs DUELOS'!$D$3:$F$1568,3,0)-B12</f>
        <v>0</v>
      </c>
      <c r="D12" s="238"/>
      <c r="E12" s="241"/>
      <c r="F12" s="245">
        <v>13112</v>
      </c>
      <c r="G12">
        <v>151.75</v>
      </c>
      <c r="H12" s="18">
        <f>VLOOKUP(F12,'JGs Duelos'!$B$3:$D$146,3,0)-G12</f>
        <v>0</v>
      </c>
      <c r="I12" s="18" t="s">
        <v>804</v>
      </c>
      <c r="J12" s="245">
        <v>161</v>
      </c>
      <c r="K12" s="6">
        <v>19838.559999999998</v>
      </c>
      <c r="M12" s="105" t="s">
        <v>658</v>
      </c>
      <c r="N12" s="117">
        <f>+N4+N5</f>
        <v>11892.329999999996</v>
      </c>
      <c r="P12" s="6"/>
    </row>
    <row r="13" spans="1:17" x14ac:dyDescent="0.3">
      <c r="A13" s="245">
        <v>10513</v>
      </c>
      <c r="B13">
        <v>241.99</v>
      </c>
      <c r="C13" s="18">
        <f>VLOOKUP(A13,'VDs DUELOS'!$D$3:$F$1568,3,0)-B13</f>
        <v>0</v>
      </c>
      <c r="D13" s="238"/>
      <c r="E13" s="241"/>
      <c r="F13" s="245">
        <v>136</v>
      </c>
      <c r="G13">
        <v>185.75</v>
      </c>
      <c r="H13" s="18">
        <f>VLOOKUP(F13,'JGs Duelos'!$B$3:$D$146,3,0)-G13</f>
        <v>0</v>
      </c>
      <c r="I13" s="18"/>
      <c r="J13" s="245">
        <v>162</v>
      </c>
      <c r="K13" s="6">
        <v>15941.74</v>
      </c>
      <c r="M13" s="105" t="s">
        <v>659</v>
      </c>
      <c r="N13" s="108">
        <f>+N3+N6+N7+N8+N9</f>
        <v>42922.429999999993</v>
      </c>
      <c r="P13" s="6"/>
    </row>
    <row r="14" spans="1:17" x14ac:dyDescent="0.3">
      <c r="A14" s="245">
        <v>10518</v>
      </c>
      <c r="B14">
        <v>157.6</v>
      </c>
      <c r="C14" s="18">
        <f>VLOOKUP(A14,'VDs DUELOS'!$D$3:$F$1568,3,0)-B14</f>
        <v>0</v>
      </c>
      <c r="D14" s="238"/>
      <c r="E14" s="241"/>
      <c r="F14" s="245">
        <v>1458</v>
      </c>
      <c r="G14">
        <v>66</v>
      </c>
      <c r="H14" s="18">
        <f>VLOOKUP(F14,'JGs Duelos'!$B$3:$D$146,3,0)-G14</f>
        <v>0</v>
      </c>
      <c r="I14" s="18"/>
      <c r="J14" s="245">
        <v>163</v>
      </c>
      <c r="K14" s="6">
        <v>19150.219999999998</v>
      </c>
      <c r="P14" s="6"/>
    </row>
    <row r="15" spans="1:17" x14ac:dyDescent="0.3">
      <c r="A15" s="245">
        <v>10531</v>
      </c>
      <c r="B15">
        <v>43.6</v>
      </c>
      <c r="C15" s="18">
        <f>VLOOKUP(A15,'VDs DUELOS'!$D$3:$F$1568,3,0)-B15</f>
        <v>0</v>
      </c>
      <c r="D15" s="238"/>
      <c r="E15" s="241"/>
      <c r="F15" s="245">
        <v>1465</v>
      </c>
      <c r="G15">
        <v>5199.7700000000004</v>
      </c>
      <c r="H15" s="18">
        <f>VLOOKUP(F15,'JGs Duelos'!$B$3:$D$146,3,0)-G15</f>
        <v>0</v>
      </c>
      <c r="I15" s="18"/>
      <c r="J15" s="245">
        <v>182</v>
      </c>
      <c r="K15" s="6">
        <v>5735.83</v>
      </c>
      <c r="L15" s="50"/>
      <c r="P15" s="6"/>
    </row>
    <row r="16" spans="1:17" x14ac:dyDescent="0.3">
      <c r="A16" s="245">
        <v>10685</v>
      </c>
      <c r="B16">
        <v>22.01</v>
      </c>
      <c r="C16" s="18">
        <f>VLOOKUP(A16,'VDs DUELOS'!$D$3:$F$1568,3,0)-B16</f>
        <v>0</v>
      </c>
      <c r="D16" s="238"/>
      <c r="E16" s="241"/>
      <c r="F16" s="245">
        <v>151</v>
      </c>
      <c r="G16">
        <v>699.11</v>
      </c>
      <c r="H16" s="18">
        <f>VLOOKUP(F16,'JGs Duelos'!$B$3:$D$146,3,0)-G16</f>
        <v>0</v>
      </c>
      <c r="I16" s="18"/>
      <c r="J16" s="245">
        <v>188</v>
      </c>
      <c r="K16" s="6">
        <v>1698.4899999999998</v>
      </c>
      <c r="P16" s="6"/>
    </row>
    <row r="17" spans="1:16" x14ac:dyDescent="0.3">
      <c r="A17" s="245">
        <v>10692</v>
      </c>
      <c r="B17">
        <v>156.9</v>
      </c>
      <c r="C17" s="18">
        <f>VLOOKUP(A17,'VDs DUELOS'!$D$3:$F$1568,3,0)-B17</f>
        <v>0</v>
      </c>
      <c r="D17" s="238"/>
      <c r="E17" s="241"/>
      <c r="F17" s="245">
        <v>1526</v>
      </c>
      <c r="G17">
        <v>2109.2100000000005</v>
      </c>
      <c r="H17" s="18">
        <f>VLOOKUP(F17,'JGs Duelos'!$B$3:$D$146,3,0)-G17</f>
        <v>0</v>
      </c>
      <c r="I17" s="18"/>
      <c r="J17" s="245">
        <v>192</v>
      </c>
      <c r="K17" s="6">
        <v>116.2</v>
      </c>
      <c r="P17" s="6"/>
    </row>
    <row r="18" spans="1:16" x14ac:dyDescent="0.3">
      <c r="A18" s="245">
        <v>10746</v>
      </c>
      <c r="B18">
        <v>56.9</v>
      </c>
      <c r="C18" s="18">
        <f>VLOOKUP(A18,'VDs DUELOS'!$D$3:$F$1568,3,0)-B18</f>
        <v>0</v>
      </c>
      <c r="D18" s="238"/>
      <c r="E18" s="241"/>
      <c r="F18" s="245">
        <v>1531</v>
      </c>
      <c r="G18">
        <v>998.4</v>
      </c>
      <c r="H18" s="18">
        <f>VLOOKUP(F18,'JGs Duelos'!$B$3:$D$146,3,0)-G18</f>
        <v>0</v>
      </c>
      <c r="I18" s="18"/>
      <c r="J18" s="245">
        <v>530</v>
      </c>
      <c r="K18" s="6">
        <v>205.94</v>
      </c>
      <c r="P18" s="6"/>
    </row>
    <row r="19" spans="1:16" x14ac:dyDescent="0.3">
      <c r="A19" s="245">
        <v>1081</v>
      </c>
      <c r="B19">
        <v>245.34</v>
      </c>
      <c r="C19" s="18">
        <f>VLOOKUP(A19,'VDs DUELOS'!$D$3:$F$1568,3,0)-B19</f>
        <v>0</v>
      </c>
      <c r="D19" s="238"/>
      <c r="E19" s="241"/>
      <c r="F19" s="245">
        <v>1533</v>
      </c>
      <c r="G19">
        <v>2479.0299999999997</v>
      </c>
      <c r="H19" s="18">
        <f>VLOOKUP(F19,'JGs Duelos'!$B$3:$D$146,3,0)-G19</f>
        <v>0</v>
      </c>
      <c r="I19" s="18"/>
      <c r="P19" s="6"/>
    </row>
    <row r="20" spans="1:16" x14ac:dyDescent="0.3">
      <c r="A20" s="245">
        <v>11322</v>
      </c>
      <c r="B20">
        <v>144.58000000000001</v>
      </c>
      <c r="C20" s="18">
        <f>VLOOKUP(A20,'VDs DUELOS'!$D$3:$F$1568,3,0)-B20</f>
        <v>0</v>
      </c>
      <c r="D20" s="238"/>
      <c r="E20" s="241"/>
      <c r="F20" s="245">
        <v>1576</v>
      </c>
      <c r="G20">
        <v>2787.0800000000004</v>
      </c>
      <c r="H20" s="18">
        <f>VLOOKUP(F20,'JGs Duelos'!$B$3:$D$146,3,0)-G20</f>
        <v>0</v>
      </c>
      <c r="I20" s="18"/>
      <c r="P20" s="6"/>
    </row>
    <row r="21" spans="1:16" x14ac:dyDescent="0.3">
      <c r="A21" s="245">
        <v>11324</v>
      </c>
      <c r="B21">
        <v>553.81999999999994</v>
      </c>
      <c r="C21" s="18">
        <f>VLOOKUP(A21,'VDs DUELOS'!$D$3:$F$1568,3,0)-B21</f>
        <v>0</v>
      </c>
      <c r="D21" s="238"/>
      <c r="E21" s="241"/>
      <c r="F21" s="245">
        <v>1578</v>
      </c>
      <c r="G21">
        <v>3697.95</v>
      </c>
      <c r="H21" s="18">
        <f>VLOOKUP(F21,'JGs Duelos'!$B$3:$D$146,3,0)-G21</f>
        <v>0</v>
      </c>
      <c r="I21" s="18"/>
      <c r="P21" s="6"/>
    </row>
    <row r="22" spans="1:16" x14ac:dyDescent="0.3">
      <c r="A22" s="245">
        <v>11337</v>
      </c>
      <c r="B22">
        <v>63.13</v>
      </c>
      <c r="C22" s="18">
        <f>VLOOKUP(A22,'VDs DUELOS'!$D$3:$F$1568,3,0)-B22</f>
        <v>0</v>
      </c>
      <c r="D22" s="238"/>
      <c r="E22" s="241"/>
      <c r="F22" s="245">
        <v>1581</v>
      </c>
      <c r="G22">
        <v>460.39000000000004</v>
      </c>
      <c r="H22" s="18">
        <f>VLOOKUP(F22,'JGs Duelos'!$B$3:$D$146,3,0)-G22</f>
        <v>0</v>
      </c>
      <c r="I22" s="18"/>
      <c r="P22" s="6"/>
    </row>
    <row r="23" spans="1:16" x14ac:dyDescent="0.3">
      <c r="A23" s="245">
        <v>11368</v>
      </c>
      <c r="B23">
        <v>107.1</v>
      </c>
      <c r="C23" s="18">
        <f>VLOOKUP(A23,'VDs DUELOS'!$D$3:$F$1568,3,0)-B23</f>
        <v>0</v>
      </c>
      <c r="D23" s="238"/>
      <c r="E23" s="241"/>
      <c r="F23" s="245">
        <v>1592</v>
      </c>
      <c r="G23">
        <v>454.63</v>
      </c>
      <c r="H23" s="18">
        <f>VLOOKUP(F23,'JGs Duelos'!$B$3:$D$146,3,0)-G23</f>
        <v>0</v>
      </c>
      <c r="I23" s="18"/>
      <c r="P23" s="6"/>
    </row>
    <row r="24" spans="1:16" x14ac:dyDescent="0.3">
      <c r="A24" s="245">
        <v>11400</v>
      </c>
      <c r="B24">
        <v>24.78</v>
      </c>
      <c r="C24" s="18">
        <f>VLOOKUP(A24,'VDs DUELOS'!$D$3:$F$1568,3,0)-B24</f>
        <v>0</v>
      </c>
      <c r="D24" s="238"/>
      <c r="E24" s="241"/>
      <c r="F24" s="245">
        <v>1650</v>
      </c>
      <c r="G24">
        <v>1157.5999999999999</v>
      </c>
      <c r="H24" s="18">
        <f>VLOOKUP(F24,'JGs Duelos'!$B$3:$D$146,3,0)-G24</f>
        <v>0</v>
      </c>
      <c r="I24" s="18"/>
      <c r="P24" s="6"/>
    </row>
    <row r="25" spans="1:16" x14ac:dyDescent="0.3">
      <c r="A25" s="245">
        <v>11443</v>
      </c>
      <c r="B25">
        <v>77.099999999999994</v>
      </c>
      <c r="C25" s="18">
        <f>VLOOKUP(A25,'VDs DUELOS'!$D$3:$F$1568,3,0)-B25</f>
        <v>0</v>
      </c>
      <c r="D25" s="238"/>
      <c r="E25" s="241"/>
      <c r="F25" s="245">
        <v>1691</v>
      </c>
      <c r="G25">
        <v>963.82999999999993</v>
      </c>
      <c r="H25" s="18">
        <f>VLOOKUP(F25,'JGs Duelos'!$B$3:$D$146,3,0)-G25</f>
        <v>0</v>
      </c>
      <c r="I25" s="18"/>
      <c r="P25" s="6"/>
    </row>
    <row r="26" spans="1:16" x14ac:dyDescent="0.3">
      <c r="A26" s="245">
        <v>11465</v>
      </c>
      <c r="B26">
        <v>9.4600000000000009</v>
      </c>
      <c r="C26" s="18">
        <f>VLOOKUP(A26,'VDs DUELOS'!$D$3:$F$1568,3,0)-B26</f>
        <v>0</v>
      </c>
      <c r="D26" s="238"/>
      <c r="E26" s="241"/>
      <c r="F26" s="245">
        <v>1742</v>
      </c>
      <c r="G26">
        <v>2559.5400000000004</v>
      </c>
      <c r="H26" s="18">
        <f>VLOOKUP(F26,'JGs Duelos'!$B$3:$D$146,3,0)-G26</f>
        <v>0</v>
      </c>
      <c r="I26" s="18"/>
      <c r="P26" s="6"/>
    </row>
    <row r="27" spans="1:16" x14ac:dyDescent="0.3">
      <c r="A27" s="245">
        <v>11478</v>
      </c>
      <c r="B27">
        <v>405.25</v>
      </c>
      <c r="C27" s="18">
        <f>VLOOKUP(A27,'VDs DUELOS'!$D$3:$F$1568,3,0)-B27</f>
        <v>0</v>
      </c>
      <c r="D27" s="238"/>
      <c r="E27" s="241"/>
      <c r="F27" s="245">
        <v>1767</v>
      </c>
      <c r="G27">
        <v>853.46</v>
      </c>
      <c r="H27" s="18">
        <f>VLOOKUP(F27,'JGs Duelos'!$B$3:$D$146,3,0)-G27</f>
        <v>0</v>
      </c>
      <c r="I27" s="18"/>
      <c r="P27" s="6"/>
    </row>
    <row r="28" spans="1:16" x14ac:dyDescent="0.3">
      <c r="A28" s="245">
        <v>11610</v>
      </c>
      <c r="B28">
        <v>57.36</v>
      </c>
      <c r="C28" s="18">
        <f>VLOOKUP(A28,'VDs DUELOS'!$D$3:$F$1568,3,0)-B28</f>
        <v>0</v>
      </c>
      <c r="D28" s="238"/>
      <c r="E28" s="241"/>
      <c r="F28" s="245">
        <v>1789</v>
      </c>
      <c r="G28">
        <v>520.26</v>
      </c>
      <c r="H28" s="18">
        <f>VLOOKUP(F28,'JGs Duelos'!$B$3:$D$146,3,0)-G28</f>
        <v>0</v>
      </c>
      <c r="I28" s="18"/>
      <c r="P28" s="6"/>
    </row>
    <row r="29" spans="1:16" x14ac:dyDescent="0.3">
      <c r="A29" s="245">
        <v>11620</v>
      </c>
      <c r="B29">
        <v>139.82</v>
      </c>
      <c r="C29" s="18">
        <f>VLOOKUP(A29,'VDs DUELOS'!$D$3:$F$1568,3,0)-B29</f>
        <v>0</v>
      </c>
      <c r="D29" s="238"/>
      <c r="E29" s="241"/>
      <c r="F29" s="245">
        <v>1821</v>
      </c>
      <c r="G29">
        <v>323.40999999999997</v>
      </c>
      <c r="H29" s="18">
        <f>VLOOKUP(F29,'JGs Duelos'!$B$3:$D$146,3,0)-G29</f>
        <v>0</v>
      </c>
      <c r="I29" s="18"/>
      <c r="P29" s="6"/>
    </row>
    <row r="30" spans="1:16" x14ac:dyDescent="0.3">
      <c r="A30" s="245">
        <v>11671</v>
      </c>
      <c r="B30">
        <v>419.1</v>
      </c>
      <c r="C30" s="18">
        <f>VLOOKUP(A30,'VDs DUELOS'!$D$3:$F$1568,3,0)-B30</f>
        <v>0</v>
      </c>
      <c r="D30" s="238"/>
      <c r="E30" s="241"/>
      <c r="F30" s="245">
        <v>1906</v>
      </c>
      <c r="G30">
        <v>1786.2500000000002</v>
      </c>
      <c r="H30" s="18">
        <f>VLOOKUP(F30,'JGs Duelos'!$B$3:$D$146,3,0)-G30</f>
        <v>0</v>
      </c>
      <c r="I30" s="18"/>
      <c r="P30" s="6"/>
    </row>
    <row r="31" spans="1:16" x14ac:dyDescent="0.3">
      <c r="A31" s="245">
        <v>120</v>
      </c>
      <c r="B31">
        <v>1146.3699999999999</v>
      </c>
      <c r="C31" s="18">
        <f>VLOOKUP(A31,'VDs DUELOS'!$D$3:$F$1568,3,0)-B31</f>
        <v>0</v>
      </c>
      <c r="D31" s="238"/>
      <c r="E31" s="241"/>
      <c r="F31" s="245">
        <v>1921</v>
      </c>
      <c r="G31">
        <v>43.6</v>
      </c>
      <c r="H31" s="18">
        <f>VLOOKUP(F31,'JGs Duelos'!$B$3:$D$146,3,0)-G31</f>
        <v>0</v>
      </c>
      <c r="I31" s="18"/>
      <c r="P31" s="6"/>
    </row>
    <row r="32" spans="1:16" x14ac:dyDescent="0.3">
      <c r="A32" s="245">
        <v>12003</v>
      </c>
      <c r="B32">
        <v>681.44</v>
      </c>
      <c r="C32" s="18">
        <f>VLOOKUP(A32,'VDs DUELOS'!$D$3:$F$1568,3,0)-B32</f>
        <v>0</v>
      </c>
      <c r="D32" s="238"/>
      <c r="E32" s="241"/>
      <c r="F32" s="245">
        <v>20167</v>
      </c>
      <c r="G32">
        <v>927.59</v>
      </c>
      <c r="H32" s="18">
        <f>VLOOKUP(F32,'JGs Duelos'!$B$3:$D$146,3,0)-G32</f>
        <v>0</v>
      </c>
      <c r="I32" s="18"/>
      <c r="P32" s="6"/>
    </row>
    <row r="33" spans="1:16" x14ac:dyDescent="0.3">
      <c r="A33" s="245">
        <v>12006</v>
      </c>
      <c r="B33">
        <v>325.20999999999998</v>
      </c>
      <c r="C33" s="18" t="e">
        <f>VLOOKUP(A33,'VDs DUELOS'!$D$3:$F$1568,3,0)-B33</f>
        <v>#N/A</v>
      </c>
      <c r="D33" s="238"/>
      <c r="E33" s="241"/>
      <c r="F33" s="245">
        <v>239</v>
      </c>
      <c r="G33">
        <v>156.26</v>
      </c>
      <c r="H33" s="18">
        <f>VLOOKUP(F33,'JGs Duelos'!$B$3:$D$146,3,0)-G33</f>
        <v>0</v>
      </c>
      <c r="I33" s="18"/>
      <c r="P33" s="6"/>
    </row>
    <row r="34" spans="1:16" x14ac:dyDescent="0.3">
      <c r="A34" s="245">
        <v>12011</v>
      </c>
      <c r="B34">
        <v>38.86</v>
      </c>
      <c r="C34" s="18" t="e">
        <f>VLOOKUP(A34,'VDs DUELOS'!$D$3:$F$1568,3,0)-B34</f>
        <v>#N/A</v>
      </c>
      <c r="D34" s="238"/>
      <c r="E34" s="241"/>
      <c r="F34" s="245">
        <v>2421</v>
      </c>
      <c r="G34">
        <v>1164.8400000000001</v>
      </c>
      <c r="H34" s="18">
        <f>VLOOKUP(F34,'JGs Duelos'!$B$3:$D$146,3,0)-G34</f>
        <v>0</v>
      </c>
      <c r="I34" s="18"/>
      <c r="P34" s="6"/>
    </row>
    <row r="35" spans="1:16" x14ac:dyDescent="0.3">
      <c r="A35" s="245">
        <v>12014</v>
      </c>
      <c r="B35">
        <v>114.57</v>
      </c>
      <c r="C35" s="18" t="e">
        <f>VLOOKUP(A35,'VDs DUELOS'!$D$3:$F$1568,3,0)-B35</f>
        <v>#N/A</v>
      </c>
      <c r="D35" s="238"/>
      <c r="E35" s="241"/>
      <c r="F35" s="245">
        <v>2441</v>
      </c>
      <c r="G35">
        <v>1317.2400000000002</v>
      </c>
      <c r="H35" s="18">
        <f>VLOOKUP(F35,'JGs Duelos'!$B$3:$D$146,3,0)-G35</f>
        <v>0</v>
      </c>
      <c r="I35" s="18"/>
    </row>
    <row r="36" spans="1:16" x14ac:dyDescent="0.3">
      <c r="A36" s="245">
        <v>12018</v>
      </c>
      <c r="B36">
        <v>56</v>
      </c>
      <c r="C36" s="18" t="e">
        <f>VLOOKUP(A36,'VDs DUELOS'!$D$3:$F$1568,3,0)-B36</f>
        <v>#N/A</v>
      </c>
      <c r="D36" s="238"/>
      <c r="E36" s="241"/>
      <c r="F36" s="245">
        <v>25060</v>
      </c>
      <c r="G36">
        <v>2741.34</v>
      </c>
      <c r="H36" s="18">
        <f>VLOOKUP(F36,'JGs Duelos'!$B$3:$D$146,3,0)-G36</f>
        <v>0</v>
      </c>
      <c r="I36" s="18"/>
    </row>
    <row r="37" spans="1:16" x14ac:dyDescent="0.3">
      <c r="A37" s="245">
        <v>12022</v>
      </c>
      <c r="B37">
        <v>524.66999999999996</v>
      </c>
      <c r="C37" s="18" t="e">
        <f>VLOOKUP(A37,'VDs DUELOS'!$D$3:$F$1568,3,0)-B37</f>
        <v>#N/A</v>
      </c>
      <c r="D37" s="238"/>
      <c r="E37" s="241"/>
      <c r="F37" s="245">
        <v>25088</v>
      </c>
      <c r="G37">
        <v>2114.3200000000002</v>
      </c>
      <c r="H37" s="18">
        <f>VLOOKUP(F37,'JGs Duelos'!$B$3:$D$146,3,0)-G37</f>
        <v>0</v>
      </c>
      <c r="I37" s="18"/>
    </row>
    <row r="38" spans="1:16" x14ac:dyDescent="0.3">
      <c r="A38" s="245">
        <v>12025</v>
      </c>
      <c r="B38">
        <v>251.65</v>
      </c>
      <c r="C38" s="18" t="e">
        <f>VLOOKUP(A38,'VDs DUELOS'!$D$3:$F$1568,3,0)-B38</f>
        <v>#N/A</v>
      </c>
      <c r="D38" s="238"/>
      <c r="E38" s="241"/>
      <c r="F38" s="245">
        <v>251</v>
      </c>
      <c r="G38">
        <v>477.85</v>
      </c>
      <c r="H38" s="18">
        <f>VLOOKUP(F38,'JGs Duelos'!$B$3:$D$146,3,0)-G38</f>
        <v>0</v>
      </c>
      <c r="I38" s="18"/>
    </row>
    <row r="39" spans="1:16" x14ac:dyDescent="0.3">
      <c r="A39" s="245">
        <v>1213</v>
      </c>
      <c r="B39">
        <v>4.74</v>
      </c>
      <c r="C39" s="18">
        <f>VLOOKUP(A39,'VDs DUELOS'!$D$3:$F$1568,3,0)-B39</f>
        <v>0</v>
      </c>
      <c r="D39" s="238"/>
      <c r="E39" s="241"/>
      <c r="F39" s="245">
        <v>2518</v>
      </c>
      <c r="G39">
        <v>1437.67</v>
      </c>
      <c r="H39" s="18">
        <f>VLOOKUP(F39,'JGs Duelos'!$B$3:$D$146,3,0)-G39</f>
        <v>0</v>
      </c>
      <c r="I39" s="18"/>
    </row>
    <row r="40" spans="1:16" x14ac:dyDescent="0.3">
      <c r="A40" s="245">
        <v>1247</v>
      </c>
      <c r="B40">
        <v>51.7</v>
      </c>
      <c r="C40" s="18">
        <f>VLOOKUP(A40,'VDs DUELOS'!$D$3:$F$1568,3,0)-B40</f>
        <v>0</v>
      </c>
      <c r="D40" s="238"/>
      <c r="E40" s="241"/>
      <c r="F40" s="245">
        <v>2565</v>
      </c>
      <c r="G40">
        <v>1299.4100000000001</v>
      </c>
      <c r="H40" s="18">
        <f>VLOOKUP(F40,'JGs Duelos'!$B$3:$D$146,3,0)-G40</f>
        <v>0</v>
      </c>
      <c r="I40" s="18"/>
    </row>
    <row r="41" spans="1:16" x14ac:dyDescent="0.3">
      <c r="A41" s="245">
        <v>1248</v>
      </c>
      <c r="B41">
        <v>58.4</v>
      </c>
      <c r="C41" s="18">
        <f>VLOOKUP(A41,'VDs DUELOS'!$D$3:$F$1568,3,0)-B41</f>
        <v>0</v>
      </c>
      <c r="D41" s="238"/>
      <c r="E41" s="241"/>
      <c r="F41" s="245">
        <v>2685</v>
      </c>
      <c r="G41">
        <v>529.25</v>
      </c>
      <c r="H41" s="18">
        <f>VLOOKUP(F41,'JGs Duelos'!$B$3:$D$146,3,0)-G41</f>
        <v>0</v>
      </c>
      <c r="I41" s="18"/>
    </row>
    <row r="42" spans="1:16" x14ac:dyDescent="0.3">
      <c r="A42" s="245">
        <v>13008</v>
      </c>
      <c r="B42">
        <v>180.63</v>
      </c>
      <c r="C42" s="18">
        <f>VLOOKUP(A42,'VDs DUELOS'!$D$3:$F$1568,3,0)-B42</f>
        <v>0</v>
      </c>
      <c r="D42" s="238"/>
      <c r="E42" s="241"/>
      <c r="F42" s="245">
        <v>270</v>
      </c>
      <c r="G42">
        <v>1797.83</v>
      </c>
      <c r="H42" s="18">
        <f>VLOOKUP(F42,'JGs Duelos'!$B$3:$D$146,3,0)-G42</f>
        <v>0</v>
      </c>
      <c r="I42" s="18"/>
    </row>
    <row r="43" spans="1:16" x14ac:dyDescent="0.3">
      <c r="A43" s="245">
        <v>13092</v>
      </c>
      <c r="B43">
        <v>446.26</v>
      </c>
      <c r="C43" s="18">
        <f>VLOOKUP(A43,'VDs DUELOS'!$D$3:$F$1568,3,0)-B43</f>
        <v>0</v>
      </c>
      <c r="D43" s="238"/>
      <c r="E43" s="241"/>
      <c r="F43" s="245">
        <v>29186</v>
      </c>
      <c r="G43">
        <v>579.27</v>
      </c>
      <c r="H43" s="18">
        <f>VLOOKUP(F43,'JGs Duelos'!$B$3:$D$146,3,0)-G43</f>
        <v>0</v>
      </c>
      <c r="I43" s="18"/>
    </row>
    <row r="44" spans="1:16" x14ac:dyDescent="0.3">
      <c r="A44" s="245">
        <v>13150</v>
      </c>
      <c r="B44">
        <v>82.36</v>
      </c>
      <c r="C44" s="18">
        <f>VLOOKUP(A44,'VDs DUELOS'!$D$3:$F$1568,3,0)-B44</f>
        <v>0</v>
      </c>
      <c r="D44" s="238"/>
      <c r="E44" s="241"/>
      <c r="F44" s="245">
        <v>30342</v>
      </c>
      <c r="G44">
        <v>314.68</v>
      </c>
      <c r="H44" s="18">
        <f>VLOOKUP(F44,'JGs Duelos'!$B$3:$D$146,3,0)-G44</f>
        <v>0</v>
      </c>
      <c r="I44" s="18"/>
    </row>
    <row r="45" spans="1:16" x14ac:dyDescent="0.3">
      <c r="A45" s="245">
        <v>1327</v>
      </c>
      <c r="B45">
        <v>196.65</v>
      </c>
      <c r="C45" s="18">
        <f>VLOOKUP(A45,'VDs DUELOS'!$D$3:$F$1568,3,0)-B45</f>
        <v>0</v>
      </c>
      <c r="D45" s="238"/>
      <c r="E45" s="238"/>
      <c r="F45" s="245">
        <v>306</v>
      </c>
      <c r="G45">
        <v>7584.15</v>
      </c>
      <c r="H45" s="18">
        <f>VLOOKUP(F45,'JGs Duelos'!$B$3:$D$146,3,0)-G45</f>
        <v>0</v>
      </c>
      <c r="I45" s="18"/>
    </row>
    <row r="46" spans="1:16" x14ac:dyDescent="0.3">
      <c r="A46" s="245">
        <v>133</v>
      </c>
      <c r="B46">
        <v>217.16</v>
      </c>
      <c r="C46" s="18">
        <f>VLOOKUP(A46,'VDs DUELOS'!$D$3:$F$1568,3,0)-B46</f>
        <v>0</v>
      </c>
      <c r="D46" s="238"/>
      <c r="E46" s="241"/>
      <c r="F46" s="245">
        <v>3166</v>
      </c>
      <c r="G46">
        <v>970.69999999999982</v>
      </c>
      <c r="H46" s="18">
        <f>VLOOKUP(F46,'JGs Duelos'!$B$3:$D$146,3,0)-G46</f>
        <v>0</v>
      </c>
      <c r="I46" s="18"/>
    </row>
    <row r="47" spans="1:16" x14ac:dyDescent="0.3">
      <c r="A47" s="245">
        <v>1456</v>
      </c>
      <c r="B47">
        <v>60.67</v>
      </c>
      <c r="C47" s="18">
        <f>VLOOKUP(A47,'VDs DUELOS'!$D$3:$F$1568,3,0)-B47</f>
        <v>0</v>
      </c>
      <c r="D47" s="238"/>
      <c r="E47" s="241"/>
      <c r="F47" s="245">
        <v>3179</v>
      </c>
      <c r="G47">
        <v>1888.38</v>
      </c>
      <c r="H47" s="18">
        <f>VLOOKUP(F47,'JGs Duelos'!$B$3:$D$146,3,0)-G47</f>
        <v>0</v>
      </c>
      <c r="I47" s="18"/>
    </row>
    <row r="48" spans="1:16" x14ac:dyDescent="0.3">
      <c r="A48" s="245">
        <v>1508</v>
      </c>
      <c r="B48">
        <v>67</v>
      </c>
      <c r="C48" s="18">
        <f>VLOOKUP(A48,'VDs DUELOS'!$D$3:$F$1568,3,0)-B48</f>
        <v>0</v>
      </c>
      <c r="D48" s="238"/>
      <c r="E48" s="241"/>
      <c r="F48" s="245">
        <v>324</v>
      </c>
      <c r="G48">
        <v>102.4</v>
      </c>
      <c r="H48" s="18">
        <f>VLOOKUP(F48,'JGs Duelos'!$B$3:$D$146,3,0)-G48</f>
        <v>0</v>
      </c>
      <c r="I48" s="18"/>
    </row>
    <row r="49" spans="1:9" x14ac:dyDescent="0.3">
      <c r="A49" s="245">
        <v>156</v>
      </c>
      <c r="B49">
        <v>797.52</v>
      </c>
      <c r="C49" s="18">
        <f>VLOOKUP(A49,'VDs DUELOS'!$D$3:$F$1568,3,0)-B49</f>
        <v>0</v>
      </c>
      <c r="D49" s="238"/>
      <c r="E49" s="238"/>
      <c r="F49" s="245">
        <v>326</v>
      </c>
      <c r="G49">
        <v>131.47999999999999</v>
      </c>
      <c r="H49" s="18">
        <f>VLOOKUP(F49,'JGs Duelos'!$B$3:$D$146,3,0)-G49</f>
        <v>0</v>
      </c>
      <c r="I49" s="18"/>
    </row>
    <row r="50" spans="1:9" x14ac:dyDescent="0.3">
      <c r="A50" s="245">
        <v>1584</v>
      </c>
      <c r="B50">
        <v>131.47999999999999</v>
      </c>
      <c r="C50" s="18">
        <f>VLOOKUP(A50,'VDs DUELOS'!$D$3:$F$1568,3,0)-B50</f>
        <v>0</v>
      </c>
      <c r="D50" s="238"/>
      <c r="E50" s="241"/>
      <c r="F50" s="245">
        <v>3329</v>
      </c>
      <c r="G50">
        <v>5915.1399999999994</v>
      </c>
      <c r="H50" s="18">
        <f>VLOOKUP(F50,'JGs Duelos'!$B$3:$D$146,3,0)-G50</f>
        <v>0</v>
      </c>
      <c r="I50" s="18"/>
    </row>
    <row r="51" spans="1:9" x14ac:dyDescent="0.3">
      <c r="A51" s="245">
        <v>1622</v>
      </c>
      <c r="B51">
        <v>333.94</v>
      </c>
      <c r="C51" s="18">
        <f>VLOOKUP(A51,'VDs DUELOS'!$D$3:$F$1568,3,0)-B51</f>
        <v>0</v>
      </c>
      <c r="D51" s="238"/>
      <c r="E51" s="241"/>
      <c r="F51" s="245">
        <v>3529</v>
      </c>
      <c r="G51">
        <v>57</v>
      </c>
      <c r="H51" s="18">
        <f>VLOOKUP(F51,'JGs Duelos'!$B$3:$D$146,3,0)-G51</f>
        <v>0</v>
      </c>
      <c r="I51" s="18"/>
    </row>
    <row r="52" spans="1:9" x14ac:dyDescent="0.3">
      <c r="A52" s="245">
        <v>1678</v>
      </c>
      <c r="B52">
        <v>63.72</v>
      </c>
      <c r="C52" s="18">
        <f>VLOOKUP(A52,'VDs DUELOS'!$D$3:$F$1568,3,0)-B52</f>
        <v>0</v>
      </c>
      <c r="D52" s="238"/>
      <c r="E52" s="241"/>
      <c r="F52" s="245">
        <v>3755</v>
      </c>
      <c r="G52">
        <v>1138.26</v>
      </c>
      <c r="H52" s="18">
        <f>VLOOKUP(F52,'JGs Duelos'!$B$3:$D$146,3,0)-G52</f>
        <v>0</v>
      </c>
      <c r="I52" s="18"/>
    </row>
    <row r="53" spans="1:9" x14ac:dyDescent="0.3">
      <c r="A53" s="245">
        <v>1694</v>
      </c>
      <c r="B53">
        <v>140.04000000000002</v>
      </c>
      <c r="C53" s="18">
        <f>VLOOKUP(A53,'VDs DUELOS'!$D$3:$F$1568,3,0)-B53</f>
        <v>0</v>
      </c>
      <c r="D53" s="238"/>
      <c r="E53" s="241"/>
      <c r="F53" s="245">
        <v>392</v>
      </c>
      <c r="G53">
        <v>298.21000000000004</v>
      </c>
      <c r="H53" s="18">
        <f>VLOOKUP(F53,'JGs Duelos'!$B$3:$D$146,3,0)-G53</f>
        <v>0</v>
      </c>
      <c r="I53" s="18"/>
    </row>
    <row r="54" spans="1:9" x14ac:dyDescent="0.3">
      <c r="A54" s="245">
        <v>1698</v>
      </c>
      <c r="B54">
        <v>10.5</v>
      </c>
      <c r="C54" s="18" t="e">
        <f>VLOOKUP(A54,'VDs DUELOS'!$D$3:$F$1568,3,0)-B54</f>
        <v>#N/A</v>
      </c>
      <c r="D54" s="238"/>
      <c r="E54" s="241"/>
      <c r="F54" s="245">
        <v>39210</v>
      </c>
      <c r="G54">
        <v>1007.2</v>
      </c>
      <c r="H54" s="18" t="e">
        <f>VLOOKUP(F54,'JGs Duelos'!$B$3:$D$146,3,0)-G54</f>
        <v>#N/A</v>
      </c>
      <c r="I54" s="18"/>
    </row>
    <row r="55" spans="1:9" x14ac:dyDescent="0.3">
      <c r="A55" s="245">
        <v>1725</v>
      </c>
      <c r="B55">
        <v>328.83000000000004</v>
      </c>
      <c r="C55" s="18">
        <f>VLOOKUP(A55,'VDs DUELOS'!$D$3:$F$1568,3,0)-B55</f>
        <v>0</v>
      </c>
      <c r="D55" s="238"/>
      <c r="E55" s="241"/>
      <c r="F55" s="245">
        <v>39262</v>
      </c>
      <c r="G55">
        <v>2586.0099999999998</v>
      </c>
      <c r="H55" s="18" t="e">
        <f>VLOOKUP(F55,'JGs Duelos'!$B$3:$D$146,3,0)-G55</f>
        <v>#N/A</v>
      </c>
      <c r="I55" s="18" t="s">
        <v>805</v>
      </c>
    </row>
    <row r="56" spans="1:9" x14ac:dyDescent="0.3">
      <c r="A56" s="245">
        <v>1727</v>
      </c>
      <c r="B56">
        <v>31.5</v>
      </c>
      <c r="C56" s="18">
        <f>VLOOKUP(A56,'VDs DUELOS'!$D$3:$F$1568,3,0)-B56</f>
        <v>0</v>
      </c>
      <c r="D56" s="238"/>
      <c r="E56" s="241"/>
      <c r="F56" s="245">
        <v>39781</v>
      </c>
      <c r="G56">
        <v>610.05999999999995</v>
      </c>
      <c r="H56" s="18">
        <f>VLOOKUP(F56,'JGs Duelos'!$B$3:$D$146,3,0)-G56</f>
        <v>0</v>
      </c>
      <c r="I56" s="18" t="s">
        <v>806</v>
      </c>
    </row>
    <row r="57" spans="1:9" x14ac:dyDescent="0.3">
      <c r="A57" s="245">
        <v>180</v>
      </c>
      <c r="B57">
        <v>41.49</v>
      </c>
      <c r="C57" s="18">
        <f>VLOOKUP(A57,'VDs DUELOS'!$D$3:$F$1568,3,0)-B57</f>
        <v>0</v>
      </c>
      <c r="D57" s="238"/>
      <c r="E57" s="241"/>
      <c r="F57" s="245">
        <v>4118</v>
      </c>
      <c r="G57">
        <v>1112.4000000000001</v>
      </c>
      <c r="H57" s="18">
        <f>VLOOKUP(F57,'JGs Duelos'!$B$3:$D$146,3,0)-G57</f>
        <v>0</v>
      </c>
    </row>
    <row r="58" spans="1:9" x14ac:dyDescent="0.3">
      <c r="A58" s="245">
        <v>1825</v>
      </c>
      <c r="B58">
        <v>843.41</v>
      </c>
      <c r="C58" s="18">
        <f>VLOOKUP(A58,'VDs DUELOS'!$D$3:$F$1568,3,0)-B58</f>
        <v>0</v>
      </c>
      <c r="D58" s="238"/>
      <c r="E58" s="241"/>
      <c r="F58" s="245">
        <v>42167</v>
      </c>
      <c r="G58">
        <v>0</v>
      </c>
      <c r="H58" s="18">
        <f>VLOOKUP(F58,'JGs Duelos'!$B$3:$D$146,3,0)-G58</f>
        <v>0</v>
      </c>
    </row>
    <row r="59" spans="1:9" x14ac:dyDescent="0.3">
      <c r="A59" s="245">
        <v>1897</v>
      </c>
      <c r="B59">
        <v>1405.43</v>
      </c>
      <c r="C59" s="18">
        <f>VLOOKUP(A59,'VDs DUELOS'!$D$3:$F$1568,3,0)-B59</f>
        <v>0</v>
      </c>
      <c r="D59" s="238"/>
      <c r="E59" s="241"/>
      <c r="F59" s="245">
        <v>4220</v>
      </c>
      <c r="G59">
        <v>755.79</v>
      </c>
      <c r="H59" s="18">
        <f>VLOOKUP(F59,'JGs Duelos'!$B$3:$D$146,3,0)-G59</f>
        <v>0</v>
      </c>
      <c r="I59" s="18"/>
    </row>
    <row r="60" spans="1:9" x14ac:dyDescent="0.3">
      <c r="A60" s="245">
        <v>19064</v>
      </c>
      <c r="B60">
        <v>511.15</v>
      </c>
      <c r="C60" s="18">
        <f>VLOOKUP(A60,'VDs DUELOS'!$D$3:$F$1568,3,0)-B60</f>
        <v>0</v>
      </c>
      <c r="D60" s="238"/>
      <c r="E60" s="241"/>
      <c r="F60" s="245">
        <v>42204</v>
      </c>
      <c r="G60">
        <v>403.41999999999996</v>
      </c>
      <c r="H60" s="18">
        <f>VLOOKUP(F60,'JGs Duelos'!$B$3:$D$146,3,0)-G60</f>
        <v>0</v>
      </c>
    </row>
    <row r="61" spans="1:9" x14ac:dyDescent="0.3">
      <c r="A61" s="245">
        <v>19137</v>
      </c>
      <c r="B61">
        <v>174.12</v>
      </c>
      <c r="C61" s="18">
        <f>VLOOKUP(A61,'VDs DUELOS'!$D$3:$F$1568,3,0)-B61</f>
        <v>0</v>
      </c>
      <c r="D61" s="238"/>
      <c r="E61" s="241"/>
      <c r="F61" s="245">
        <v>42227</v>
      </c>
      <c r="G61">
        <v>67.2</v>
      </c>
      <c r="H61" s="18">
        <f>VLOOKUP(F61,'JGs Duelos'!$B$3:$D$146,3,0)-G61</f>
        <v>0</v>
      </c>
      <c r="I61" s="18"/>
    </row>
    <row r="62" spans="1:9" x14ac:dyDescent="0.3">
      <c r="A62" s="245">
        <v>19147</v>
      </c>
      <c r="B62">
        <v>948.85</v>
      </c>
      <c r="C62" s="18">
        <f>VLOOKUP(A62,'VDs DUELOS'!$D$3:$F$1568,3,0)-B62</f>
        <v>0</v>
      </c>
      <c r="D62" s="238"/>
      <c r="E62" s="241"/>
      <c r="F62" s="245">
        <v>42235</v>
      </c>
      <c r="G62">
        <v>440.53999999999996</v>
      </c>
      <c r="H62" s="18">
        <f>VLOOKUP(F62,'JGs Duelos'!$B$3:$D$146,3,0)-G62</f>
        <v>0</v>
      </c>
      <c r="I62" s="18"/>
    </row>
    <row r="63" spans="1:9" x14ac:dyDescent="0.3">
      <c r="A63" s="245">
        <v>19156</v>
      </c>
      <c r="B63">
        <v>364.73</v>
      </c>
      <c r="C63" s="18">
        <f>VLOOKUP(A63,'VDs DUELOS'!$D$3:$F$1568,3,0)-B63</f>
        <v>0</v>
      </c>
      <c r="D63" s="238"/>
      <c r="E63" s="241"/>
      <c r="F63" s="245">
        <v>42284</v>
      </c>
      <c r="G63">
        <v>688.5</v>
      </c>
      <c r="H63" s="18">
        <f>VLOOKUP(F63,'JGs Duelos'!$B$3:$D$146,3,0)-G63</f>
        <v>0</v>
      </c>
      <c r="I63" s="18"/>
    </row>
    <row r="64" spans="1:9" x14ac:dyDescent="0.3">
      <c r="A64" s="245">
        <v>19200</v>
      </c>
      <c r="B64">
        <v>44.18</v>
      </c>
      <c r="C64" s="18" t="e">
        <f>VLOOKUP(A64,'VDs DUELOS'!$D$3:$F$1568,3,0)-B64</f>
        <v>#N/A</v>
      </c>
      <c r="D64" s="238"/>
      <c r="E64" s="241"/>
      <c r="F64" s="245">
        <v>42341</v>
      </c>
      <c r="G64">
        <v>981.58</v>
      </c>
      <c r="H64" s="18">
        <f>VLOOKUP(F64,'JGs Duelos'!$B$3:$D$146,3,0)-G64</f>
        <v>0</v>
      </c>
      <c r="I64" s="18"/>
    </row>
    <row r="65" spans="1:9" x14ac:dyDescent="0.3">
      <c r="A65" s="245">
        <v>19219</v>
      </c>
      <c r="B65">
        <v>127.14</v>
      </c>
      <c r="C65" s="18">
        <f>VLOOKUP(A65,'VDs DUELOS'!$D$3:$F$1568,3,0)-B65</f>
        <v>0</v>
      </c>
      <c r="D65" s="238"/>
      <c r="E65" s="241"/>
      <c r="F65" s="245">
        <v>42358</v>
      </c>
      <c r="G65">
        <v>71.86</v>
      </c>
      <c r="H65" s="18">
        <f>VLOOKUP(F65,'JGs Duelos'!$B$3:$D$146,3,0)-G65</f>
        <v>0</v>
      </c>
      <c r="I65" s="18"/>
    </row>
    <row r="66" spans="1:9" x14ac:dyDescent="0.3">
      <c r="A66" s="245">
        <v>19235</v>
      </c>
      <c r="B66">
        <v>77.25</v>
      </c>
      <c r="C66" s="18">
        <f>VLOOKUP(A66,'VDs DUELOS'!$D$3:$F$1568,3,0)-B66</f>
        <v>0</v>
      </c>
      <c r="D66" s="238"/>
      <c r="E66" s="241"/>
      <c r="F66" s="245">
        <v>42377</v>
      </c>
      <c r="G66">
        <v>999.6</v>
      </c>
      <c r="H66" s="18">
        <f>VLOOKUP(F66,'JGs Duelos'!$B$3:$D$146,3,0)-G66</f>
        <v>0</v>
      </c>
      <c r="I66" s="18"/>
    </row>
    <row r="67" spans="1:9" x14ac:dyDescent="0.3">
      <c r="A67" s="245">
        <v>19249</v>
      </c>
      <c r="B67">
        <v>1680</v>
      </c>
      <c r="C67" s="18">
        <f>VLOOKUP(A67,'VDs DUELOS'!$D$3:$F$1568,3,0)-B67</f>
        <v>0</v>
      </c>
      <c r="D67" s="238"/>
      <c r="E67" s="241"/>
      <c r="F67" s="245">
        <v>4271</v>
      </c>
      <c r="G67">
        <v>1862.56</v>
      </c>
      <c r="H67" s="18">
        <f>VLOOKUP(F67,'JGs Duelos'!$B$3:$D$146,3,0)-G67</f>
        <v>0</v>
      </c>
      <c r="I67" s="18"/>
    </row>
    <row r="68" spans="1:9" x14ac:dyDescent="0.3">
      <c r="A68" s="245">
        <v>19260</v>
      </c>
      <c r="B68">
        <v>19.8</v>
      </c>
      <c r="C68" s="18">
        <f>VLOOKUP(A68,'VDs DUELOS'!$D$3:$F$1568,3,0)-B68</f>
        <v>0</v>
      </c>
      <c r="D68" s="238"/>
      <c r="E68" s="241"/>
      <c r="F68" s="245">
        <v>4275</v>
      </c>
      <c r="G68">
        <v>371.65</v>
      </c>
      <c r="H68" s="18">
        <f>VLOOKUP(F68,'JGs Duelos'!$B$3:$D$146,3,0)-G68</f>
        <v>0</v>
      </c>
      <c r="I68" s="18"/>
    </row>
    <row r="69" spans="1:9" x14ac:dyDescent="0.3">
      <c r="A69" s="245">
        <v>1927</v>
      </c>
      <c r="B69">
        <v>224.7</v>
      </c>
      <c r="C69" s="18">
        <f>VLOOKUP(A69,'VDs DUELOS'!$D$3:$F$1568,3,0)-B69</f>
        <v>0</v>
      </c>
      <c r="D69" s="238"/>
      <c r="E69" s="241"/>
      <c r="F69" s="245">
        <v>4352</v>
      </c>
      <c r="G69">
        <v>3763.4</v>
      </c>
      <c r="H69" s="18">
        <f>VLOOKUP(F69,'JGs Duelos'!$B$3:$D$146,3,0)-G69</f>
        <v>0</v>
      </c>
      <c r="I69" s="18"/>
    </row>
    <row r="70" spans="1:9" x14ac:dyDescent="0.3">
      <c r="A70" s="245">
        <v>19310</v>
      </c>
      <c r="B70">
        <v>33.94</v>
      </c>
      <c r="C70" s="18">
        <f>VLOOKUP(A70,'VDs DUELOS'!$D$3:$F$1568,3,0)-B70</f>
        <v>0</v>
      </c>
      <c r="D70" s="238" t="e">
        <f>VLOOKUP(A70,'K1 Duelos'!$B$9:$D$39,3,0)-B70</f>
        <v>#N/A</v>
      </c>
      <c r="E70" s="241" t="str">
        <f>VLOOKUP(A70,'[1]RED DE VENTAS '!$A$1:$B$2228,2,0)</f>
        <v>ANDREA GONZALEZ GIMENEZ</v>
      </c>
      <c r="F70" s="245">
        <v>45016</v>
      </c>
      <c r="G70">
        <v>2465.5699999999997</v>
      </c>
      <c r="H70" s="18">
        <f>VLOOKUP(F70,'JGs Duelos'!$B$3:$D$146,3,0)-G70</f>
        <v>0</v>
      </c>
      <c r="I70" s="18"/>
    </row>
    <row r="71" spans="1:9" x14ac:dyDescent="0.3">
      <c r="A71" s="245">
        <v>19411</v>
      </c>
      <c r="B71">
        <v>122.8</v>
      </c>
      <c r="C71" s="18">
        <f>VLOOKUP(A71,'VDs DUELOS'!$D$3:$F$1568,3,0)-B71</f>
        <v>0</v>
      </c>
      <c r="D71" s="238"/>
      <c r="E71" s="241"/>
      <c r="F71" s="245">
        <v>4657</v>
      </c>
      <c r="G71">
        <v>121.34</v>
      </c>
      <c r="H71" s="18">
        <f>VLOOKUP(F71,'JGs Duelos'!$B$3:$D$146,3,0)-G71</f>
        <v>0</v>
      </c>
      <c r="I71" s="18"/>
    </row>
    <row r="72" spans="1:9" x14ac:dyDescent="0.3">
      <c r="A72" s="245">
        <v>19417</v>
      </c>
      <c r="B72">
        <v>78.84</v>
      </c>
      <c r="C72" s="18">
        <f>VLOOKUP(A72,'VDs DUELOS'!$D$3:$F$1568,3,0)-B72</f>
        <v>0</v>
      </c>
      <c r="D72" s="238" t="e">
        <f>VLOOKUP(A72,'K1 Duelos'!$B$9:$D$39,3,0)-B72</f>
        <v>#N/A</v>
      </c>
      <c r="E72" s="241" t="str">
        <f>VLOOKUP(A72,'[1]RED DE VENTAS '!$A$1:$B$2228,2,0)</f>
        <v>PABLO MONTERO MALVAR</v>
      </c>
      <c r="F72" s="245">
        <v>4883</v>
      </c>
      <c r="G72">
        <v>945.27</v>
      </c>
      <c r="H72" s="18">
        <f>VLOOKUP(F72,'JGs Duelos'!$B$3:$D$146,3,0)-G72</f>
        <v>0</v>
      </c>
      <c r="I72" s="18"/>
    </row>
    <row r="73" spans="1:9" x14ac:dyDescent="0.3">
      <c r="A73" s="245">
        <v>20047</v>
      </c>
      <c r="B73">
        <v>632.58000000000004</v>
      </c>
      <c r="C73" s="18">
        <f>VLOOKUP(A73,'VDs DUELOS'!$D$3:$F$1568,3,0)-B73</f>
        <v>0</v>
      </c>
      <c r="D73" s="238"/>
      <c r="E73" s="241"/>
      <c r="F73" s="245">
        <v>5014</v>
      </c>
      <c r="G73">
        <v>932.91</v>
      </c>
      <c r="H73" s="18">
        <f>VLOOKUP(F73,'JGs Duelos'!$B$3:$D$146,3,0)-G73</f>
        <v>0</v>
      </c>
      <c r="I73" s="18"/>
    </row>
    <row r="74" spans="1:9" x14ac:dyDescent="0.3">
      <c r="A74" s="245">
        <v>20144</v>
      </c>
      <c r="B74">
        <v>386.66</v>
      </c>
      <c r="C74" s="18">
        <f>VLOOKUP(A74,'VDs DUELOS'!$D$3:$F$1568,3,0)-B74</f>
        <v>0</v>
      </c>
      <c r="D74" s="238"/>
      <c r="E74" s="241"/>
      <c r="F74" s="245">
        <v>50214</v>
      </c>
      <c r="G74">
        <v>979.29</v>
      </c>
      <c r="H74" s="18">
        <f>VLOOKUP(F74,'JGs Duelos'!$B$3:$D$146,3,0)-G74</f>
        <v>0</v>
      </c>
      <c r="I74" s="18"/>
    </row>
    <row r="75" spans="1:9" x14ac:dyDescent="0.3">
      <c r="A75" s="245">
        <v>20166</v>
      </c>
      <c r="B75">
        <v>590.95000000000005</v>
      </c>
      <c r="C75" s="18">
        <f>VLOOKUP(A75,'VDs DUELOS'!$D$3:$F$1568,3,0)-B75</f>
        <v>0</v>
      </c>
      <c r="D75" s="238"/>
      <c r="E75" s="238"/>
      <c r="F75" s="245">
        <v>50248</v>
      </c>
      <c r="G75">
        <v>1930.03</v>
      </c>
      <c r="H75" s="18">
        <f>VLOOKUP(F75,'JGs Duelos'!$B$3:$D$146,3,0)-G75</f>
        <v>0</v>
      </c>
      <c r="I75" s="18"/>
    </row>
    <row r="76" spans="1:9" x14ac:dyDescent="0.3">
      <c r="A76" s="245">
        <v>20255</v>
      </c>
      <c r="B76">
        <v>502.5</v>
      </c>
      <c r="C76" s="18">
        <f>VLOOKUP(A76,'VDs DUELOS'!$D$3:$F$1568,3,0)-B76</f>
        <v>0</v>
      </c>
      <c r="D76" s="238" t="e">
        <f>VLOOKUP(A76,'K1 Duelos'!$B$9:$D$39,3,0)-B76</f>
        <v>#N/A</v>
      </c>
      <c r="E76" s="241" t="str">
        <f>VLOOKUP(A76,'[1]RED DE VENTAS '!$A$1:$B$2228,2,0)</f>
        <v>AITOR MARTINEZ ITURBE</v>
      </c>
      <c r="F76" s="245">
        <v>503</v>
      </c>
      <c r="G76">
        <v>161.59</v>
      </c>
      <c r="H76" s="18">
        <f>VLOOKUP(F76,'JGs Duelos'!$B$3:$D$146,3,0)-G76</f>
        <v>0</v>
      </c>
      <c r="I76" s="18"/>
    </row>
    <row r="77" spans="1:9" x14ac:dyDescent="0.3">
      <c r="A77" s="245">
        <v>20269</v>
      </c>
      <c r="B77">
        <v>2082.52</v>
      </c>
      <c r="C77" s="18">
        <f>VLOOKUP(A77,'VDs DUELOS'!$D$3:$F$1568,3,0)-B77</f>
        <v>0</v>
      </c>
      <c r="D77" s="238" t="e">
        <f>VLOOKUP(A77,'K1 Duelos'!$B$9:$D$39,3,0)-B77</f>
        <v>#N/A</v>
      </c>
      <c r="E77" s="241" t="str">
        <f>VLOOKUP(A77,'[1]RED DE VENTAS '!$A$1:$B$2228,2,0)</f>
        <v>MANEL PALLEJA JIMENEZ</v>
      </c>
      <c r="F77" s="245">
        <v>51060</v>
      </c>
      <c r="G77">
        <v>62.32</v>
      </c>
      <c r="H77" s="18">
        <f>VLOOKUP(F77,'JGs Duelos'!$B$3:$D$146,3,0)-G77</f>
        <v>0</v>
      </c>
      <c r="I77" s="18"/>
    </row>
    <row r="78" spans="1:9" x14ac:dyDescent="0.3">
      <c r="A78" s="245">
        <v>20278</v>
      </c>
      <c r="B78">
        <v>3.85</v>
      </c>
      <c r="C78" s="18">
        <f>VLOOKUP(A78,'VDs DUELOS'!$D$3:$F$1568,3,0)-B78</f>
        <v>0</v>
      </c>
      <c r="D78" s="238" t="e">
        <f>VLOOKUP(A78,'K1 Duelos'!$B$9:$D$39,3,0)-B78</f>
        <v>#N/A</v>
      </c>
      <c r="E78" s="241" t="str">
        <f>VLOOKUP(A78,'[1]RED DE VENTAS '!$A$1:$B$2228,2,0)</f>
        <v>IVAN GOMEZ GARCIA</v>
      </c>
      <c r="F78" s="245">
        <v>52087</v>
      </c>
      <c r="G78">
        <v>2073.7999999999997</v>
      </c>
      <c r="H78" s="18">
        <f>VLOOKUP(F78,'JGs Duelos'!$B$3:$D$146,3,0)-G78</f>
        <v>0</v>
      </c>
      <c r="I78" s="18"/>
    </row>
    <row r="79" spans="1:9" x14ac:dyDescent="0.3">
      <c r="A79" s="245">
        <v>20289</v>
      </c>
      <c r="B79">
        <v>279.13000000000005</v>
      </c>
      <c r="C79" s="18">
        <f>VLOOKUP(A79,'VDs DUELOS'!$D$3:$F$1568,3,0)-B79</f>
        <v>0</v>
      </c>
      <c r="D79" s="238" t="e">
        <f>VLOOKUP(A79,'K1 Duelos'!$B$9:$D$39,3,0)-B79</f>
        <v>#N/A</v>
      </c>
      <c r="E79" s="241" t="str">
        <f>VLOOKUP(A79,'[1]RED DE VENTAS '!$A$1:$B$2228,2,0)</f>
        <v>DAVID SIRVENT GOMEZ</v>
      </c>
      <c r="F79" s="245">
        <v>52166</v>
      </c>
      <c r="G79">
        <v>2539.9499999999998</v>
      </c>
      <c r="H79" s="18">
        <f>VLOOKUP(F79,'JGs Duelos'!$B$3:$D$146,3,0)-G79</f>
        <v>0</v>
      </c>
      <c r="I79" s="18"/>
    </row>
    <row r="80" spans="1:9" x14ac:dyDescent="0.3">
      <c r="A80" s="245">
        <v>20294</v>
      </c>
      <c r="B80">
        <v>236.58</v>
      </c>
      <c r="C80" s="18">
        <f>VLOOKUP(A80,'VDs DUELOS'!$D$3:$F$1568,3,0)-B80</f>
        <v>0</v>
      </c>
      <c r="D80" s="238"/>
      <c r="E80" s="238"/>
      <c r="F80" s="245">
        <v>52195</v>
      </c>
      <c r="G80">
        <v>288.77</v>
      </c>
      <c r="H80" s="18">
        <f>VLOOKUP(F80,'JGs Duelos'!$B$3:$D$146,3,0)-G80</f>
        <v>0</v>
      </c>
      <c r="I80" s="18"/>
    </row>
    <row r="81" spans="1:9" x14ac:dyDescent="0.3">
      <c r="A81" s="245">
        <v>20299</v>
      </c>
      <c r="B81">
        <v>2.2000000000000002</v>
      </c>
      <c r="C81" s="18">
        <f>VLOOKUP(A81,'VDs DUELOS'!$D$3:$F$1568,3,0)-B81</f>
        <v>0</v>
      </c>
      <c r="D81" s="238"/>
      <c r="E81" s="241"/>
      <c r="F81" s="245">
        <v>52314</v>
      </c>
      <c r="G81">
        <v>4361.53</v>
      </c>
      <c r="H81" s="18">
        <f>VLOOKUP(F81,'JGs Duelos'!$B$3:$D$146,3,0)-G81</f>
        <v>0</v>
      </c>
      <c r="I81" s="18"/>
    </row>
    <row r="82" spans="1:9" x14ac:dyDescent="0.3">
      <c r="A82" s="245">
        <v>2044</v>
      </c>
      <c r="B82">
        <v>67.98</v>
      </c>
      <c r="C82" s="18">
        <f>VLOOKUP(A82,'VDs DUELOS'!$D$3:$F$1568,3,0)-B82</f>
        <v>0</v>
      </c>
      <c r="D82" s="238"/>
      <c r="E82" s="241"/>
      <c r="F82" s="245">
        <v>52330</v>
      </c>
      <c r="G82">
        <v>952.81999999999994</v>
      </c>
      <c r="H82" s="18">
        <f>VLOOKUP(F82,'JGs Duelos'!$B$3:$D$146,3,0)-G82</f>
        <v>0</v>
      </c>
      <c r="I82" s="18"/>
    </row>
    <row r="83" spans="1:9" x14ac:dyDescent="0.3">
      <c r="A83" s="245">
        <v>2124</v>
      </c>
      <c r="B83">
        <v>540.76</v>
      </c>
      <c r="C83" s="18">
        <f>VLOOKUP(A83,'VDs DUELOS'!$D$3:$F$1568,3,0)-B83</f>
        <v>0</v>
      </c>
      <c r="D83" s="238" t="e">
        <f>VLOOKUP(A83,'K1 Duelos'!$B$9:$D$39,3,0)-B83</f>
        <v>#N/A</v>
      </c>
      <c r="E83" s="241"/>
      <c r="F83" s="245">
        <v>52414</v>
      </c>
      <c r="G83">
        <v>1698.4899999999998</v>
      </c>
      <c r="H83" s="18" t="e">
        <f>VLOOKUP(F83,'JGs Duelos'!$B$3:$D$146,3,0)-G83</f>
        <v>#N/A</v>
      </c>
      <c r="I83" s="18"/>
    </row>
    <row r="84" spans="1:9" x14ac:dyDescent="0.3">
      <c r="A84" s="245">
        <v>2131</v>
      </c>
      <c r="B84">
        <v>471.63</v>
      </c>
      <c r="C84" s="18">
        <f>VLOOKUP(A84,'VDs DUELOS'!$D$3:$F$1568,3,0)-B84</f>
        <v>0</v>
      </c>
      <c r="D84" s="238" t="e">
        <f>VLOOKUP(A84,'K1 Duelos'!$B$9:$D$39,3,0)-B84</f>
        <v>#N/A</v>
      </c>
      <c r="E84" s="241"/>
      <c r="F84" s="245">
        <v>52434</v>
      </c>
      <c r="G84">
        <v>360.33000000000004</v>
      </c>
      <c r="H84" s="18">
        <f>VLOOKUP(F84,'JGs Duelos'!$B$3:$D$146,3,0)-G84</f>
        <v>0</v>
      </c>
      <c r="I84" s="18"/>
    </row>
    <row r="85" spans="1:9" x14ac:dyDescent="0.3">
      <c r="A85" s="245">
        <v>2134</v>
      </c>
      <c r="B85">
        <v>1100.81</v>
      </c>
      <c r="C85" s="18">
        <f>VLOOKUP(A85,'VDs DUELOS'!$D$3:$F$1568,3,0)-B85</f>
        <v>0</v>
      </c>
      <c r="D85" s="238" t="e">
        <f>VLOOKUP(A85,'K1 Duelos'!$B$9:$D$39,3,0)-B85</f>
        <v>#N/A</v>
      </c>
      <c r="E85" s="241" t="str">
        <f>VLOOKUP(A85,'[1]RED DE VENTAS '!$A$1:$B$2228,2,0)</f>
        <v>SALVADOR RUIZ GODOY</v>
      </c>
      <c r="F85" s="245">
        <v>52508</v>
      </c>
      <c r="G85">
        <v>607.11</v>
      </c>
      <c r="H85" s="18">
        <f>VLOOKUP(F85,'JGs Duelos'!$B$3:$D$146,3,0)-G85</f>
        <v>0</v>
      </c>
    </row>
    <row r="86" spans="1:9" x14ac:dyDescent="0.3">
      <c r="A86" s="245">
        <v>2144</v>
      </c>
      <c r="B86">
        <v>551.46</v>
      </c>
      <c r="C86" s="18">
        <f>VLOOKUP(A86,'VDs DUELOS'!$D$3:$F$1568,3,0)-B86</f>
        <v>0</v>
      </c>
      <c r="D86" s="238" t="e">
        <f>VLOOKUP(A86,'K1 Duelos'!$B$9:$D$39,3,0)-B86</f>
        <v>#N/A</v>
      </c>
      <c r="E86" s="241"/>
      <c r="F86" s="245">
        <v>52512</v>
      </c>
      <c r="G86">
        <v>2142.62</v>
      </c>
      <c r="H86" s="18" t="e">
        <f>VLOOKUP(F86,'JGs Duelos'!$B$3:$D$146,3,0)-G86</f>
        <v>#N/A</v>
      </c>
      <c r="I86" s="51" t="s">
        <v>807</v>
      </c>
    </row>
    <row r="87" spans="1:9" x14ac:dyDescent="0.3">
      <c r="A87" s="245">
        <v>2185</v>
      </c>
      <c r="B87">
        <v>45.21</v>
      </c>
      <c r="C87" s="18">
        <f>VLOOKUP(A87,'VDs DUELOS'!$D$3:$F$1568,3,0)-B87</f>
        <v>0</v>
      </c>
      <c r="D87" s="238" t="e">
        <f>VLOOKUP(A87,'K1 Duelos'!$B$9:$D$39,3,0)-B87</f>
        <v>#N/A</v>
      </c>
      <c r="E87" s="241"/>
      <c r="F87" s="245">
        <v>526</v>
      </c>
      <c r="G87">
        <v>3783.4299999999994</v>
      </c>
      <c r="H87" s="18">
        <f>VLOOKUP(F87,'JGs Duelos'!$B$3:$D$146,3,0)-G87</f>
        <v>0</v>
      </c>
      <c r="I87" s="18"/>
    </row>
    <row r="88" spans="1:9" x14ac:dyDescent="0.3">
      <c r="A88" s="245">
        <v>2245</v>
      </c>
      <c r="B88">
        <v>0</v>
      </c>
      <c r="C88" s="18">
        <f>VLOOKUP(A88,'VDs DUELOS'!$D$3:$F$1568,3,0)-B88</f>
        <v>0</v>
      </c>
      <c r="D88" s="238" t="e">
        <f>VLOOKUP(A88,'K1 Duelos'!$B$9:$D$39,3,0)-B88</f>
        <v>#N/A</v>
      </c>
      <c r="E88" s="241" t="str">
        <f>VLOOKUP(A88,'[1]RED DE VENTAS '!$A$1:$B$2228,2,0)</f>
        <v>SERGIO VELASCO GARCIA</v>
      </c>
      <c r="F88" s="245">
        <v>52678</v>
      </c>
      <c r="G88">
        <v>466.78</v>
      </c>
      <c r="H88" s="18">
        <f>VLOOKUP(F88,'JGs Duelos'!$B$3:$D$146,3,0)-G88</f>
        <v>0</v>
      </c>
      <c r="I88" s="18"/>
    </row>
    <row r="89" spans="1:9" x14ac:dyDescent="0.3">
      <c r="A89" s="245">
        <v>226</v>
      </c>
      <c r="B89">
        <v>493.39</v>
      </c>
      <c r="C89" s="18">
        <f>VLOOKUP(A89,'VDs DUELOS'!$D$3:$F$1568,3,0)-B89</f>
        <v>0</v>
      </c>
      <c r="D89" s="238" t="e">
        <f>VLOOKUP(A89,'K1 Duelos'!$B$9:$D$39,3,0)-B89</f>
        <v>#N/A</v>
      </c>
      <c r="E89" s="241"/>
      <c r="F89" s="245">
        <v>52757</v>
      </c>
      <c r="G89">
        <v>1131.1300000000001</v>
      </c>
      <c r="H89" s="18">
        <f>VLOOKUP(F89,'JGs Duelos'!$B$3:$D$146,3,0)-G89</f>
        <v>0</v>
      </c>
      <c r="I89" s="18" t="s">
        <v>808</v>
      </c>
    </row>
    <row r="90" spans="1:9" x14ac:dyDescent="0.3">
      <c r="A90" s="245">
        <v>22700</v>
      </c>
      <c r="B90">
        <v>1698.4899999999998</v>
      </c>
      <c r="C90" s="18" t="e">
        <f>VLOOKUP(A90,'VDs DUELOS'!$D$3:$F$1568,3,0)-B90</f>
        <v>#N/A</v>
      </c>
      <c r="D90" s="238" t="e">
        <f>VLOOKUP(A90,'K1 Duelos'!$B$9:$D$39,3,0)-B90</f>
        <v>#N/A</v>
      </c>
      <c r="E90" s="241" t="str">
        <f>VLOOKUP(A90,'[1]RED DE VENTAS '!$A$1:$B$2228,2,0)</f>
        <v>Varios K3 KAM HDW</v>
      </c>
      <c r="F90" s="245">
        <v>52813</v>
      </c>
      <c r="G90">
        <v>3229.7</v>
      </c>
      <c r="H90" s="18">
        <f>VLOOKUP(F90,'JGs Duelos'!$B$3:$D$146,3,0)-G90</f>
        <v>0</v>
      </c>
      <c r="I90" s="18"/>
    </row>
    <row r="91" spans="1:9" x14ac:dyDescent="0.3">
      <c r="A91" s="245">
        <v>2292</v>
      </c>
      <c r="B91">
        <v>80.179999999999993</v>
      </c>
      <c r="C91" s="18">
        <f>VLOOKUP(A91,'VDs DUELOS'!$D$3:$F$1568,3,0)-B91</f>
        <v>0</v>
      </c>
      <c r="D91" s="238" t="e">
        <f>VLOOKUP(A91,'K1 Duelos'!$B$9:$D$39,3,0)-B91</f>
        <v>#N/A</v>
      </c>
      <c r="E91" s="241" t="str">
        <f>VLOOKUP(A91,'[1]RED DE VENTAS '!$A$1:$B$2228,2,0)</f>
        <v>RAMON VILALTA ALTES</v>
      </c>
      <c r="F91" s="245">
        <v>52913</v>
      </c>
      <c r="G91">
        <v>15.51</v>
      </c>
      <c r="H91" s="18">
        <f>VLOOKUP(F91,'JGs Duelos'!$B$3:$D$146,3,0)-G91</f>
        <v>0</v>
      </c>
      <c r="I91" s="18"/>
    </row>
    <row r="92" spans="1:9" x14ac:dyDescent="0.3">
      <c r="A92" s="245">
        <v>2295</v>
      </c>
      <c r="B92">
        <v>82.03</v>
      </c>
      <c r="C92" s="18">
        <f>VLOOKUP(A92,'VDs DUELOS'!$D$3:$F$1568,3,0)-B92</f>
        <v>0</v>
      </c>
      <c r="D92" s="238" t="e">
        <f>VLOOKUP(A92,'K1 Duelos'!$B$9:$D$39,3,0)-B92</f>
        <v>#N/A</v>
      </c>
      <c r="E92" s="241" t="str">
        <f>VLOOKUP(A92,'[1]RED DE VENTAS '!$A$1:$B$2228,2,0)</f>
        <v>EMILIO CABRERA VERDE</v>
      </c>
      <c r="F92" s="245">
        <v>52971</v>
      </c>
      <c r="G92">
        <v>1135.19</v>
      </c>
      <c r="H92" s="18">
        <f>VLOOKUP(F92,'JGs Duelos'!$B$3:$D$146,3,0)-G92</f>
        <v>0</v>
      </c>
      <c r="I92" s="18"/>
    </row>
    <row r="93" spans="1:9" x14ac:dyDescent="0.3">
      <c r="A93" s="245">
        <v>2328</v>
      </c>
      <c r="B93">
        <v>88.8</v>
      </c>
      <c r="C93" s="18">
        <f>VLOOKUP(A93,'VDs DUELOS'!$D$3:$F$1568,3,0)-B93</f>
        <v>0</v>
      </c>
      <c r="D93" s="238" t="e">
        <f>VLOOKUP(A93,'K1 Duelos'!$B$9:$D$39,3,0)-B93</f>
        <v>#N/A</v>
      </c>
      <c r="E93" s="241" t="str">
        <f>VLOOKUP(A93,'[1]RED DE VENTAS '!$A$1:$B$2228,2,0)</f>
        <v>GUSTAVO HERNANDEZ MIRANDA</v>
      </c>
      <c r="F93" s="245">
        <v>5355</v>
      </c>
      <c r="G93">
        <v>217.2</v>
      </c>
      <c r="H93" s="18">
        <f>VLOOKUP(F93,'JGs Duelos'!$B$3:$D$146,3,0)-G93</f>
        <v>0</v>
      </c>
      <c r="I93" s="18"/>
    </row>
    <row r="94" spans="1:9" x14ac:dyDescent="0.3">
      <c r="A94" s="245">
        <v>2332</v>
      </c>
      <c r="B94">
        <v>403.33000000000004</v>
      </c>
      <c r="C94" s="18">
        <f>VLOOKUP(A94,'VDs DUELOS'!$D$3:$F$1568,3,0)-B94</f>
        <v>0</v>
      </c>
      <c r="D94" s="238" t="e">
        <f>VLOOKUP(A94,'K1 Duelos'!$B$9:$D$39,3,0)-B94</f>
        <v>#N/A</v>
      </c>
      <c r="E94" s="241" t="str">
        <f>VLOOKUP(A94,'[1]RED DE VENTAS '!$A$1:$B$2228,2,0)</f>
        <v>JUAN LUIS GUERRERO MOTA</v>
      </c>
      <c r="F94" s="245">
        <v>540</v>
      </c>
      <c r="G94">
        <v>3294.8699999999994</v>
      </c>
      <c r="H94" s="18">
        <f>VLOOKUP(F94,'JGs Duelos'!$B$3:$D$146,3,0)-G94</f>
        <v>0</v>
      </c>
      <c r="I94" s="18"/>
    </row>
    <row r="95" spans="1:9" x14ac:dyDescent="0.3">
      <c r="A95" s="245">
        <v>2353</v>
      </c>
      <c r="B95">
        <v>56.13</v>
      </c>
      <c r="C95" s="18">
        <f>VLOOKUP(A95,'VDs DUELOS'!$D$3:$F$1568,3,0)-B95</f>
        <v>0</v>
      </c>
      <c r="D95" s="238" t="e">
        <f>VLOOKUP(A95,'K1 Duelos'!$B$9:$D$39,3,0)-B95</f>
        <v>#N/A</v>
      </c>
      <c r="E95" s="241" t="str">
        <f>VLOOKUP(A95,'[1]RED DE VENTAS '!$A$1:$B$2228,2,0)</f>
        <v>COSME BUENO MARTINEZ</v>
      </c>
      <c r="F95" s="245">
        <v>545</v>
      </c>
      <c r="G95">
        <v>981.34000000000015</v>
      </c>
      <c r="H95" s="18">
        <f>VLOOKUP(F95,'JGs Duelos'!$B$3:$D$146,3,0)-G95</f>
        <v>0</v>
      </c>
      <c r="I95" s="18"/>
    </row>
    <row r="96" spans="1:9" x14ac:dyDescent="0.3">
      <c r="A96" s="245">
        <v>2362</v>
      </c>
      <c r="B96">
        <v>538.82999999999993</v>
      </c>
      <c r="C96" s="18">
        <f>VLOOKUP(A96,'VDs DUELOS'!$D$3:$F$1568,3,0)-B96</f>
        <v>0</v>
      </c>
      <c r="D96" s="238"/>
      <c r="E96" s="241"/>
      <c r="F96" s="245">
        <v>5454</v>
      </c>
      <c r="G96">
        <v>1351.7199999999998</v>
      </c>
      <c r="H96" s="18">
        <f>VLOOKUP(F96,'JGs Duelos'!$B$3:$D$146,3,0)-G96</f>
        <v>0</v>
      </c>
      <c r="I96" s="18"/>
    </row>
    <row r="97" spans="1:9" x14ac:dyDescent="0.3">
      <c r="A97" s="245">
        <v>24006</v>
      </c>
      <c r="B97">
        <v>1618.9700000000003</v>
      </c>
      <c r="C97" s="18">
        <f>VLOOKUP(A97,'VDs DUELOS'!$D$3:$F$1568,3,0)-B97</f>
        <v>0</v>
      </c>
      <c r="D97" s="238"/>
      <c r="E97" s="241"/>
      <c r="F97" s="245">
        <v>5523</v>
      </c>
      <c r="G97">
        <v>95</v>
      </c>
      <c r="H97" s="18">
        <f>VLOOKUP(F97,'JGs Duelos'!$B$3:$D$146,3,0)-G97</f>
        <v>0</v>
      </c>
      <c r="I97" s="18"/>
    </row>
    <row r="98" spans="1:9" x14ac:dyDescent="0.3">
      <c r="A98" s="245">
        <v>24065</v>
      </c>
      <c r="B98">
        <v>215.52</v>
      </c>
      <c r="C98" s="18">
        <f>VLOOKUP(A98,'VDs DUELOS'!$D$3:$F$1568,3,0)-B98</f>
        <v>0</v>
      </c>
      <c r="D98" s="238"/>
      <c r="E98" s="241"/>
      <c r="F98" s="245">
        <v>55270</v>
      </c>
      <c r="G98">
        <v>223.74</v>
      </c>
      <c r="H98" s="18">
        <f>VLOOKUP(F98,'JGs Duelos'!$B$3:$D$146,3,0)-G98</f>
        <v>0</v>
      </c>
      <c r="I98" s="18"/>
    </row>
    <row r="99" spans="1:9" x14ac:dyDescent="0.3">
      <c r="A99" s="245">
        <v>241</v>
      </c>
      <c r="B99">
        <v>214.29</v>
      </c>
      <c r="C99" s="18">
        <f>VLOOKUP(A99,'VDs DUELOS'!$D$3:$F$1568,3,0)-B99</f>
        <v>0</v>
      </c>
      <c r="D99" s="238"/>
      <c r="E99" s="241"/>
      <c r="F99" s="245">
        <v>5587</v>
      </c>
      <c r="G99">
        <v>1190.1200000000001</v>
      </c>
      <c r="H99" s="18">
        <f>VLOOKUP(F99,'JGs Duelos'!$B$3:$D$146,3,0)-G99</f>
        <v>0</v>
      </c>
      <c r="I99" s="18"/>
    </row>
    <row r="100" spans="1:9" x14ac:dyDescent="0.3">
      <c r="A100" s="245">
        <v>2420</v>
      </c>
      <c r="B100">
        <v>1469.96</v>
      </c>
      <c r="C100" s="18">
        <f>VLOOKUP(A100,'VDs DUELOS'!$D$3:$F$1568,3,0)-B100</f>
        <v>0</v>
      </c>
      <c r="D100" s="238"/>
      <c r="E100" s="241"/>
      <c r="F100" s="245">
        <v>571</v>
      </c>
      <c r="G100">
        <v>832.34</v>
      </c>
      <c r="H100" s="18">
        <f>VLOOKUP(F100,'JGs Duelos'!$B$3:$D$146,3,0)-G100</f>
        <v>0</v>
      </c>
      <c r="I100" s="18"/>
    </row>
    <row r="101" spans="1:9" x14ac:dyDescent="0.3">
      <c r="A101" s="245">
        <v>2434</v>
      </c>
      <c r="B101">
        <v>324.12</v>
      </c>
      <c r="C101" s="18">
        <f>VLOOKUP(A101,'VDs DUELOS'!$D$3:$F$1568,3,0)-B101</f>
        <v>0</v>
      </c>
      <c r="D101" s="238" t="e">
        <f>VLOOKUP(A101,'K1 Duelos'!$B$9:$D$39,3,0)-B101</f>
        <v>#N/A</v>
      </c>
      <c r="E101" s="241" t="str">
        <f>VLOOKUP(A101,'[1]RED DE VENTAS '!$A$1:$B$2228,2,0)</f>
        <v>JUAN CARLOS VAZQUEZ FRAGA</v>
      </c>
      <c r="F101" s="245">
        <v>572</v>
      </c>
      <c r="G101">
        <v>84.08</v>
      </c>
      <c r="H101" s="18">
        <f>VLOOKUP(F101,'JGs Duelos'!$B$3:$D$146,3,0)-G101</f>
        <v>0</v>
      </c>
      <c r="I101" s="18"/>
    </row>
    <row r="102" spans="1:9" x14ac:dyDescent="0.3">
      <c r="A102" s="245">
        <v>2447</v>
      </c>
      <c r="B102">
        <v>63.56</v>
      </c>
      <c r="C102" s="18">
        <f>VLOOKUP(A102,'VDs DUELOS'!$D$3:$F$1568,3,0)-B102</f>
        <v>0</v>
      </c>
      <c r="D102" s="238"/>
      <c r="E102" s="241"/>
      <c r="F102" s="245">
        <v>5757</v>
      </c>
      <c r="G102">
        <v>191.2</v>
      </c>
      <c r="H102" s="18">
        <f>VLOOKUP(F102,'JGs Duelos'!$B$3:$D$146,3,0)-G102</f>
        <v>0</v>
      </c>
      <c r="I102" s="18"/>
    </row>
    <row r="103" spans="1:9" x14ac:dyDescent="0.3">
      <c r="A103" s="245">
        <v>246</v>
      </c>
      <c r="B103">
        <v>691.17</v>
      </c>
      <c r="C103" s="18">
        <f>VLOOKUP(A103,'VDs DUELOS'!$D$3:$F$1568,3,0)-B103</f>
        <v>0</v>
      </c>
      <c r="D103" s="238" t="e">
        <f>VLOOKUP(A103,'K1 Duelos'!$B$9:$D$39,3,0)-B103</f>
        <v>#N/A</v>
      </c>
      <c r="E103" s="241" t="str">
        <f>VLOOKUP(A103,'[1]RED DE VENTAS '!$A$1:$B$2228,2,0)</f>
        <v>MIGUEL ANGEL LOPEZ SANCHEZ</v>
      </c>
      <c r="F103" s="245">
        <v>5799</v>
      </c>
      <c r="G103">
        <v>385.28000000000003</v>
      </c>
      <c r="H103" s="18">
        <f>VLOOKUP(F103,'JGs Duelos'!$B$3:$D$146,3,0)-G103</f>
        <v>0</v>
      </c>
      <c r="I103" s="18"/>
    </row>
    <row r="104" spans="1:9" x14ac:dyDescent="0.3">
      <c r="A104" s="245">
        <v>2462</v>
      </c>
      <c r="B104">
        <v>174.28</v>
      </c>
      <c r="C104" s="18">
        <f>VLOOKUP(A104,'VDs DUELOS'!$D$3:$F$1568,3,0)-B104</f>
        <v>0</v>
      </c>
      <c r="D104" s="238"/>
      <c r="E104" s="241"/>
      <c r="F104" s="245">
        <v>5817</v>
      </c>
      <c r="G104">
        <v>934.15</v>
      </c>
      <c r="H104" s="18">
        <f>VLOOKUP(F104,'JGs Duelos'!$B$3:$D$146,3,0)-G104</f>
        <v>0</v>
      </c>
      <c r="I104" s="18"/>
    </row>
    <row r="105" spans="1:9" x14ac:dyDescent="0.3">
      <c r="A105" s="245">
        <v>2466</v>
      </c>
      <c r="B105">
        <v>1105.56</v>
      </c>
      <c r="C105" s="18">
        <f>VLOOKUP(A105,'VDs DUELOS'!$D$3:$F$1568,3,0)-B105</f>
        <v>0</v>
      </c>
      <c r="D105" s="238"/>
      <c r="E105" s="238"/>
      <c r="F105" s="245">
        <v>583</v>
      </c>
      <c r="G105">
        <v>1325.2600000000002</v>
      </c>
      <c r="H105" s="18">
        <f>VLOOKUP(F105,'JGs Duelos'!$B$3:$D$146,3,0)-G105</f>
        <v>0</v>
      </c>
      <c r="I105" s="18"/>
    </row>
    <row r="106" spans="1:9" x14ac:dyDescent="0.3">
      <c r="A106" s="245">
        <v>2479</v>
      </c>
      <c r="B106">
        <v>221.59</v>
      </c>
      <c r="C106" s="18">
        <f>VLOOKUP(A106,'VDs DUELOS'!$D$3:$F$1568,3,0)-B106</f>
        <v>0</v>
      </c>
      <c r="D106" s="238"/>
      <c r="E106" s="241"/>
      <c r="F106" s="245">
        <v>5830</v>
      </c>
      <c r="G106">
        <v>634.03</v>
      </c>
      <c r="H106" s="18">
        <f>VLOOKUP(F106,'JGs Duelos'!$B$3:$D$146,3,0)-G106</f>
        <v>0</v>
      </c>
      <c r="I106" s="18"/>
    </row>
    <row r="107" spans="1:9" x14ac:dyDescent="0.3">
      <c r="A107" s="245">
        <v>2498</v>
      </c>
      <c r="B107">
        <v>49.76</v>
      </c>
      <c r="C107" s="18">
        <f>VLOOKUP(A107,'VDs DUELOS'!$D$3:$F$1568,3,0)-B107</f>
        <v>0</v>
      </c>
      <c r="D107" s="238"/>
      <c r="E107" s="241"/>
      <c r="F107" s="245">
        <v>5870</v>
      </c>
      <c r="G107">
        <v>1527.07</v>
      </c>
      <c r="H107" s="18">
        <f>VLOOKUP(F107,'JGs Duelos'!$B$3:$D$146,3,0)-G107</f>
        <v>0</v>
      </c>
      <c r="I107" s="18"/>
    </row>
    <row r="108" spans="1:9" x14ac:dyDescent="0.3">
      <c r="A108" s="245">
        <v>2503</v>
      </c>
      <c r="B108">
        <v>442.75</v>
      </c>
      <c r="C108" s="18">
        <f>VLOOKUP(A108,'VDs DUELOS'!$D$3:$F$1568,3,0)-B108</f>
        <v>0</v>
      </c>
      <c r="D108" s="238"/>
      <c r="E108" s="241"/>
      <c r="F108" s="245">
        <v>6</v>
      </c>
      <c r="G108">
        <v>1923.1200000000001</v>
      </c>
      <c r="H108" s="18">
        <f>VLOOKUP(F108,'JGs Duelos'!$B$3:$D$146,3,0)-G108</f>
        <v>0</v>
      </c>
      <c r="I108" s="18"/>
    </row>
    <row r="109" spans="1:9" x14ac:dyDescent="0.3">
      <c r="A109" s="245">
        <v>2506</v>
      </c>
      <c r="B109">
        <v>99.7</v>
      </c>
      <c r="C109" s="18">
        <f>VLOOKUP(A109,'VDs DUELOS'!$D$3:$F$1568,3,0)-B109</f>
        <v>0</v>
      </c>
      <c r="D109" s="238"/>
      <c r="E109" s="241"/>
      <c r="F109" s="245">
        <v>616</v>
      </c>
      <c r="G109">
        <v>60.67</v>
      </c>
      <c r="H109" s="18">
        <f>VLOOKUP(F109,'JGs Duelos'!$B$3:$D$146,3,0)-G109</f>
        <v>0</v>
      </c>
      <c r="I109" s="18"/>
    </row>
    <row r="110" spans="1:9" x14ac:dyDescent="0.3">
      <c r="A110" s="245">
        <v>25082</v>
      </c>
      <c r="B110">
        <v>126.18</v>
      </c>
      <c r="C110" s="18">
        <f>VLOOKUP(A110,'VDs DUELOS'!$D$3:$F$1568,3,0)-B110</f>
        <v>0</v>
      </c>
      <c r="D110" s="238"/>
      <c r="E110" s="241"/>
      <c r="F110" s="245">
        <v>630</v>
      </c>
      <c r="G110">
        <v>3955.4000000000005</v>
      </c>
      <c r="H110" s="18">
        <f>VLOOKUP(F110,'JGs Duelos'!$B$3:$D$146,3,0)-G110</f>
        <v>0</v>
      </c>
      <c r="I110" s="18"/>
    </row>
    <row r="111" spans="1:9" x14ac:dyDescent="0.3">
      <c r="A111" s="245">
        <v>2511</v>
      </c>
      <c r="B111">
        <v>49.97</v>
      </c>
      <c r="C111" s="18">
        <f>VLOOKUP(A111,'VDs DUELOS'!$D$3:$F$1568,3,0)-B111</f>
        <v>0</v>
      </c>
      <c r="D111" s="238"/>
      <c r="E111" s="241"/>
      <c r="F111" s="245">
        <v>6310</v>
      </c>
      <c r="G111">
        <v>893.45</v>
      </c>
      <c r="H111" s="18">
        <f>VLOOKUP(F111,'JGs Duelos'!$B$3:$D$146,3,0)-G111</f>
        <v>0</v>
      </c>
      <c r="I111" s="18" t="s">
        <v>809</v>
      </c>
    </row>
    <row r="112" spans="1:9" x14ac:dyDescent="0.3">
      <c r="A112" s="245">
        <v>2512</v>
      </c>
      <c r="B112">
        <v>1736.2300000000002</v>
      </c>
      <c r="C112" s="18">
        <f>VLOOKUP(A112,'VDs DUELOS'!$D$3:$F$1568,3,0)-B112</f>
        <v>0</v>
      </c>
      <c r="D112" s="238"/>
      <c r="E112" s="241"/>
      <c r="F112" s="245">
        <v>640</v>
      </c>
      <c r="G112">
        <v>758.59</v>
      </c>
      <c r="H112" s="18">
        <f>VLOOKUP(F112,'JGs Duelos'!$B$3:$D$146,3,0)-G112</f>
        <v>0</v>
      </c>
    </row>
    <row r="113" spans="1:9" x14ac:dyDescent="0.3">
      <c r="A113" s="245">
        <v>2515</v>
      </c>
      <c r="B113">
        <v>257.22000000000003</v>
      </c>
      <c r="C113" s="18">
        <f>VLOOKUP(A113,'VDs DUELOS'!$D$3:$F$1568,3,0)-B113</f>
        <v>0</v>
      </c>
      <c r="D113" s="238"/>
      <c r="E113" s="241"/>
      <c r="F113" s="245">
        <v>6492</v>
      </c>
      <c r="G113">
        <v>4569.6099999999997</v>
      </c>
      <c r="H113" s="18">
        <f>VLOOKUP(F113,'JGs Duelos'!$B$3:$D$146,3,0)-G113</f>
        <v>0</v>
      </c>
      <c r="I113" s="18"/>
    </row>
    <row r="114" spans="1:9" x14ac:dyDescent="0.3">
      <c r="A114" s="245">
        <v>2520</v>
      </c>
      <c r="B114">
        <v>0</v>
      </c>
      <c r="C114" s="18">
        <f>VLOOKUP(A114,'VDs DUELOS'!$D$3:$F$1568,3,0)-B114</f>
        <v>0</v>
      </c>
      <c r="D114" s="238"/>
      <c r="E114" s="241"/>
      <c r="F114" s="245">
        <v>6496</v>
      </c>
      <c r="G114">
        <v>1779.0600000000004</v>
      </c>
      <c r="H114" s="18">
        <f>VLOOKUP(F114,'JGs Duelos'!$B$3:$D$146,3,0)-G114</f>
        <v>0</v>
      </c>
      <c r="I114" s="18"/>
    </row>
    <row r="115" spans="1:9" x14ac:dyDescent="0.3">
      <c r="A115" s="245">
        <v>2576</v>
      </c>
      <c r="B115">
        <v>91.15</v>
      </c>
      <c r="C115" s="18">
        <f>VLOOKUP(A115,'VDs DUELOS'!$D$3:$F$1568,3,0)-B115</f>
        <v>0</v>
      </c>
      <c r="D115" s="238"/>
      <c r="E115" s="241"/>
      <c r="F115" s="245">
        <v>65335</v>
      </c>
      <c r="G115">
        <v>205.94</v>
      </c>
      <c r="H115" s="18" t="e">
        <f>VLOOKUP(F115,'JGs Duelos'!$B$3:$D$146,3,0)-G115</f>
        <v>#N/A</v>
      </c>
      <c r="I115" s="18"/>
    </row>
    <row r="116" spans="1:9" x14ac:dyDescent="0.3">
      <c r="A116" s="245">
        <v>2589</v>
      </c>
      <c r="B116">
        <v>449.55</v>
      </c>
      <c r="C116" s="18">
        <f>VLOOKUP(A116,'VDs DUELOS'!$D$3:$F$1568,3,0)-B116</f>
        <v>0</v>
      </c>
      <c r="D116" s="238"/>
      <c r="E116" s="241"/>
      <c r="F116" s="245">
        <v>6558</v>
      </c>
      <c r="G116">
        <v>774.77</v>
      </c>
      <c r="H116" s="18">
        <f>VLOOKUP(F116,'JGs Duelos'!$B$3:$D$146,3,0)-G116</f>
        <v>0</v>
      </c>
      <c r="I116" s="18"/>
    </row>
    <row r="117" spans="1:9" x14ac:dyDescent="0.3">
      <c r="A117" s="245">
        <v>2591</v>
      </c>
      <c r="B117">
        <v>47.05</v>
      </c>
      <c r="C117" s="18">
        <f>VLOOKUP(A117,'VDs DUELOS'!$D$3:$F$1568,3,0)-B117</f>
        <v>0</v>
      </c>
      <c r="D117" s="238"/>
      <c r="E117" s="241"/>
      <c r="F117" s="245">
        <v>656</v>
      </c>
      <c r="G117">
        <v>1329.9900000000002</v>
      </c>
      <c r="H117" s="18">
        <f>VLOOKUP(F117,'JGs Duelos'!$B$3:$D$146,3,0)-G117</f>
        <v>0</v>
      </c>
      <c r="I117" s="18"/>
    </row>
    <row r="118" spans="1:9" x14ac:dyDescent="0.3">
      <c r="A118" s="245">
        <v>2614</v>
      </c>
      <c r="B118">
        <v>305.77999999999997</v>
      </c>
      <c r="C118" s="18">
        <f>VLOOKUP(A118,'VDs DUELOS'!$D$3:$F$1568,3,0)-B118</f>
        <v>0</v>
      </c>
      <c r="D118" s="238"/>
      <c r="E118" s="241"/>
      <c r="F118" s="245">
        <v>659</v>
      </c>
      <c r="G118">
        <v>464.79999999999995</v>
      </c>
      <c r="H118" s="18">
        <f>VLOOKUP(F118,'JGs Duelos'!$B$3:$D$146,3,0)-G118</f>
        <v>0</v>
      </c>
    </row>
    <row r="119" spans="1:9" x14ac:dyDescent="0.3">
      <c r="A119" s="245">
        <v>2621</v>
      </c>
      <c r="B119">
        <v>101.97</v>
      </c>
      <c r="C119" s="18">
        <f>VLOOKUP(A119,'VDs DUELOS'!$D$3:$F$1568,3,0)-B119</f>
        <v>0</v>
      </c>
      <c r="D119" s="238" t="e">
        <f>VLOOKUP(A119,'K1 Duelos'!$B$9:$D$39,3,0)-B119</f>
        <v>#N/A</v>
      </c>
      <c r="E119" s="241" t="str">
        <f>VLOOKUP(A119,'[1]RED DE VENTAS '!$A$1:$B$2228,2,0)</f>
        <v>ANTONIO BRAVO GONZALEZ</v>
      </c>
      <c r="F119" s="245">
        <v>6603</v>
      </c>
      <c r="G119">
        <v>1888.2000000000003</v>
      </c>
      <c r="H119" s="18">
        <f>VLOOKUP(F119,'JGs Duelos'!$B$3:$D$146,3,0)-G119</f>
        <v>0</v>
      </c>
      <c r="I119" s="18" t="s">
        <v>803</v>
      </c>
    </row>
    <row r="120" spans="1:9" x14ac:dyDescent="0.3">
      <c r="A120" s="245">
        <v>265</v>
      </c>
      <c r="B120">
        <v>66</v>
      </c>
      <c r="C120" s="18">
        <f>VLOOKUP(A120,'VDs DUELOS'!$D$3:$F$1568,3,0)-B120</f>
        <v>0</v>
      </c>
      <c r="D120" s="238" t="e">
        <f>VLOOKUP(A120,'K1 Duelos'!$B$9:$D$39,3,0)-B120</f>
        <v>#N/A</v>
      </c>
      <c r="E120" s="241" t="str">
        <f>VLOOKUP(A120,'[1]RED DE VENTAS '!$A$1:$B$2228,2,0)</f>
        <v>JORGE LOPEZ LOPEZ</v>
      </c>
      <c r="F120" s="245">
        <v>666</v>
      </c>
      <c r="G120">
        <v>2950.4700000000003</v>
      </c>
      <c r="H120" s="18">
        <f>VLOOKUP(F120,'JGs Duelos'!$B$3:$D$146,3,0)-G120</f>
        <v>0</v>
      </c>
      <c r="I120" s="18"/>
    </row>
    <row r="121" spans="1:9" x14ac:dyDescent="0.3">
      <c r="A121" s="245">
        <v>2670</v>
      </c>
      <c r="B121">
        <v>583.52</v>
      </c>
      <c r="C121" s="18">
        <f>VLOOKUP(A121,'VDs DUELOS'!$D$3:$F$1568,3,0)-B121</f>
        <v>0</v>
      </c>
      <c r="D121" s="238" t="e">
        <f>VLOOKUP(A121,'K1 Duelos'!$B$9:$D$39,3,0)-B121</f>
        <v>#N/A</v>
      </c>
      <c r="E121" s="241" t="str">
        <f>VLOOKUP(A121,'[1]RED DE VENTAS '!$A$1:$B$2228,2,0)</f>
        <v>MANUEL QUINTANA VAZQUEZ</v>
      </c>
      <c r="F121" s="245">
        <v>670</v>
      </c>
      <c r="G121">
        <v>3216.25</v>
      </c>
      <c r="H121" s="18">
        <f>VLOOKUP(F121,'JGs Duelos'!$B$3:$D$146,3,0)-G121</f>
        <v>0</v>
      </c>
      <c r="I121" s="18"/>
    </row>
    <row r="122" spans="1:9" x14ac:dyDescent="0.3">
      <c r="A122" s="245">
        <v>2677</v>
      </c>
      <c r="B122">
        <v>28.3</v>
      </c>
      <c r="C122" s="18">
        <f>VLOOKUP(A122,'VDs DUELOS'!$D$3:$F$1568,3,0)-B122</f>
        <v>0</v>
      </c>
      <c r="D122" s="238"/>
      <c r="E122" s="238"/>
      <c r="F122" s="245">
        <v>677</v>
      </c>
      <c r="G122">
        <v>4071.1699999999996</v>
      </c>
      <c r="H122" s="18">
        <f>VLOOKUP(F122,'JGs Duelos'!$B$3:$D$146,3,0)-G122</f>
        <v>0</v>
      </c>
      <c r="I122" s="18"/>
    </row>
    <row r="123" spans="1:9" x14ac:dyDescent="0.3">
      <c r="A123" s="245">
        <v>27039</v>
      </c>
      <c r="B123">
        <v>59.77</v>
      </c>
      <c r="C123" s="18">
        <f>VLOOKUP(A123,'VDs DUELOS'!$D$3:$F$1568,3,0)-B123</f>
        <v>0</v>
      </c>
      <c r="D123" s="238"/>
      <c r="E123" s="241"/>
      <c r="F123" s="245">
        <v>6776</v>
      </c>
      <c r="G123">
        <v>3018.1500000000005</v>
      </c>
      <c r="H123" s="18">
        <f>VLOOKUP(F123,'JGs Duelos'!$B$3:$D$146,3,0)-G123</f>
        <v>0</v>
      </c>
      <c r="I123" s="18"/>
    </row>
    <row r="124" spans="1:9" x14ac:dyDescent="0.3">
      <c r="A124" s="245">
        <v>272</v>
      </c>
      <c r="B124">
        <v>156.26</v>
      </c>
      <c r="C124" s="18">
        <f>VLOOKUP(A124,'VDs DUELOS'!$D$3:$F$1568,3,0)-B124</f>
        <v>0</v>
      </c>
      <c r="D124" s="238"/>
      <c r="E124" s="238"/>
      <c r="F124" s="245">
        <v>6789</v>
      </c>
      <c r="G124">
        <v>1376.94</v>
      </c>
      <c r="H124" s="18">
        <f>VLOOKUP(F124,'JGs Duelos'!$B$3:$D$146,3,0)-G124</f>
        <v>0</v>
      </c>
      <c r="I124" s="18"/>
    </row>
    <row r="125" spans="1:9" x14ac:dyDescent="0.3">
      <c r="A125" s="245">
        <v>2721</v>
      </c>
      <c r="B125">
        <v>46.7</v>
      </c>
      <c r="C125" s="18">
        <f>VLOOKUP(A125,'VDs DUELOS'!$D$3:$F$1568,3,0)-B125</f>
        <v>0</v>
      </c>
      <c r="D125" s="238"/>
      <c r="E125" s="241"/>
      <c r="F125" s="245">
        <v>680</v>
      </c>
      <c r="G125">
        <v>1005.16</v>
      </c>
      <c r="H125" s="18">
        <f>VLOOKUP(F125,'JGs Duelos'!$B$3:$D$146,3,0)-G125</f>
        <v>0</v>
      </c>
      <c r="I125" s="18"/>
    </row>
    <row r="126" spans="1:9" x14ac:dyDescent="0.3">
      <c r="A126" s="245">
        <v>27322</v>
      </c>
      <c r="B126">
        <v>191.4</v>
      </c>
      <c r="C126" s="18">
        <f>VLOOKUP(A126,'VDs DUELOS'!$D$3:$F$1568,3,0)-B126</f>
        <v>0</v>
      </c>
      <c r="D126" s="238"/>
      <c r="E126" s="241"/>
      <c r="F126" s="245">
        <v>6818</v>
      </c>
      <c r="G126">
        <v>3550.55</v>
      </c>
      <c r="H126" s="18">
        <f>VLOOKUP(F126,'JGs Duelos'!$B$3:$D$146,3,0)-G126</f>
        <v>0</v>
      </c>
      <c r="I126" s="18"/>
    </row>
    <row r="127" spans="1:9" x14ac:dyDescent="0.3">
      <c r="A127" s="245">
        <v>27326</v>
      </c>
      <c r="B127">
        <v>53.5</v>
      </c>
      <c r="C127" s="18">
        <f>VLOOKUP(A127,'VDs DUELOS'!$D$3:$F$1568,3,0)-B127</f>
        <v>0</v>
      </c>
      <c r="D127" s="238"/>
      <c r="E127" s="241"/>
      <c r="F127" s="245">
        <v>6861</v>
      </c>
      <c r="G127">
        <v>829.51</v>
      </c>
      <c r="H127" s="18">
        <f>VLOOKUP(F127,'JGs Duelos'!$B$3:$D$146,3,0)-G127</f>
        <v>0</v>
      </c>
      <c r="I127" s="18"/>
    </row>
    <row r="128" spans="1:9" x14ac:dyDescent="0.3">
      <c r="A128" s="245">
        <v>2745</v>
      </c>
      <c r="B128">
        <v>9</v>
      </c>
      <c r="C128" s="18">
        <f>VLOOKUP(A128,'VDs DUELOS'!$D$3:$F$1568,3,0)-B128</f>
        <v>0</v>
      </c>
      <c r="D128" s="238"/>
      <c r="E128" s="241"/>
      <c r="F128" s="245">
        <v>690</v>
      </c>
      <c r="G128">
        <v>828.80000000000007</v>
      </c>
      <c r="H128" s="18">
        <f>VLOOKUP(F128,'JGs Duelos'!$B$3:$D$146,3,0)-G128</f>
        <v>0</v>
      </c>
      <c r="I128" s="18"/>
    </row>
    <row r="129" spans="1:9" x14ac:dyDescent="0.3">
      <c r="A129" s="245">
        <v>2753</v>
      </c>
      <c r="B129">
        <v>12.71</v>
      </c>
      <c r="C129" s="18">
        <f>VLOOKUP(A129,'VDs DUELOS'!$D$3:$F$1568,3,0)-B129</f>
        <v>0</v>
      </c>
      <c r="D129" s="238"/>
      <c r="E129" s="241"/>
      <c r="F129" s="245">
        <v>6965</v>
      </c>
      <c r="G129">
        <v>490.6</v>
      </c>
      <c r="H129" s="18">
        <f>VLOOKUP(F129,'JGs Duelos'!$B$3:$D$146,3,0)-G129</f>
        <v>0</v>
      </c>
      <c r="I129" s="18"/>
    </row>
    <row r="130" spans="1:9" x14ac:dyDescent="0.3">
      <c r="A130" s="245">
        <v>2772</v>
      </c>
      <c r="B130">
        <v>137.63999999999999</v>
      </c>
      <c r="C130" s="18">
        <f>VLOOKUP(A130,'VDs DUELOS'!$D$3:$F$1568,3,0)-B130</f>
        <v>0</v>
      </c>
      <c r="D130" s="238"/>
      <c r="E130" s="241"/>
      <c r="F130" s="245">
        <v>702</v>
      </c>
      <c r="G130">
        <v>1547.2299999999998</v>
      </c>
      <c r="H130" s="18">
        <f>VLOOKUP(F130,'JGs Duelos'!$B$3:$D$146,3,0)-G130</f>
        <v>0</v>
      </c>
      <c r="I130" s="18"/>
    </row>
    <row r="131" spans="1:9" x14ac:dyDescent="0.3">
      <c r="A131" s="245">
        <v>2781</v>
      </c>
      <c r="B131">
        <v>423.11</v>
      </c>
      <c r="C131" s="18">
        <f>VLOOKUP(A131,'VDs DUELOS'!$D$3:$F$1568,3,0)-B131</f>
        <v>0</v>
      </c>
      <c r="D131" s="238"/>
      <c r="E131" s="241"/>
      <c r="F131" s="245">
        <v>7031</v>
      </c>
      <c r="G131">
        <v>2726.19</v>
      </c>
      <c r="H131" s="18">
        <f>VLOOKUP(F131,'JGs Duelos'!$B$3:$D$146,3,0)-G131</f>
        <v>0</v>
      </c>
      <c r="I131" s="18"/>
    </row>
    <row r="132" spans="1:9" x14ac:dyDescent="0.3">
      <c r="A132" s="245">
        <v>28003</v>
      </c>
      <c r="B132">
        <v>270.10000000000002</v>
      </c>
      <c r="C132" s="18" t="e">
        <f>VLOOKUP(A132,'VDs DUELOS'!$D$3:$F$1568,3,0)-B132</f>
        <v>#N/A</v>
      </c>
      <c r="D132" s="238"/>
      <c r="E132" s="241"/>
      <c r="F132" s="245">
        <v>7131</v>
      </c>
      <c r="G132">
        <v>1506.74</v>
      </c>
      <c r="H132" s="18">
        <f>VLOOKUP(F132,'JGs Duelos'!$B$3:$D$146,3,0)-G132</f>
        <v>0</v>
      </c>
      <c r="I132" s="18"/>
    </row>
    <row r="133" spans="1:9" x14ac:dyDescent="0.3">
      <c r="A133" s="245">
        <v>2803</v>
      </c>
      <c r="B133">
        <v>428.91</v>
      </c>
      <c r="C133" s="18">
        <f>VLOOKUP(A133,'VDs DUELOS'!$D$3:$F$1568,3,0)-B133</f>
        <v>0</v>
      </c>
      <c r="D133" s="238"/>
      <c r="E133" s="241"/>
      <c r="F133" s="245">
        <v>7262</v>
      </c>
      <c r="G133">
        <v>3956.66</v>
      </c>
      <c r="H133" s="18">
        <f>VLOOKUP(F133,'JGs Duelos'!$B$3:$D$146,3,0)-G133</f>
        <v>0</v>
      </c>
      <c r="I133" s="18"/>
    </row>
    <row r="134" spans="1:9" x14ac:dyDescent="0.3">
      <c r="A134" s="245">
        <v>2804</v>
      </c>
      <c r="B134">
        <v>118.51</v>
      </c>
      <c r="C134" s="18">
        <f>VLOOKUP(A134,'VDs DUELOS'!$D$3:$F$1568,3,0)-B134</f>
        <v>0</v>
      </c>
      <c r="D134" s="238"/>
      <c r="E134" s="241"/>
      <c r="F134" s="245">
        <v>7273</v>
      </c>
      <c r="G134">
        <v>673.76</v>
      </c>
      <c r="H134" s="18">
        <f>VLOOKUP(F134,'JGs Duelos'!$B$3:$D$146,3,0)-G134</f>
        <v>0</v>
      </c>
      <c r="I134" s="18"/>
    </row>
    <row r="135" spans="1:9" x14ac:dyDescent="0.3">
      <c r="A135" s="245">
        <v>2815</v>
      </c>
      <c r="B135">
        <v>38.4</v>
      </c>
      <c r="C135" s="18">
        <f>VLOOKUP(A135,'VDs DUELOS'!$D$3:$F$1568,3,0)-B135</f>
        <v>0</v>
      </c>
      <c r="D135" s="238"/>
      <c r="E135" s="241"/>
      <c r="F135" s="245">
        <v>7509</v>
      </c>
      <c r="G135">
        <v>1746.73</v>
      </c>
      <c r="H135" s="18">
        <f>VLOOKUP(F135,'JGs Duelos'!$B$3:$D$146,3,0)-G135</f>
        <v>0</v>
      </c>
      <c r="I135" s="18"/>
    </row>
    <row r="136" spans="1:9" x14ac:dyDescent="0.3">
      <c r="A136" s="245">
        <v>2859</v>
      </c>
      <c r="B136">
        <v>126.39999999999999</v>
      </c>
      <c r="C136" s="18">
        <f>VLOOKUP(A136,'VDs DUELOS'!$D$3:$F$1568,3,0)-B136</f>
        <v>0</v>
      </c>
      <c r="D136" s="238" t="e">
        <f>VLOOKUP(A136,'K1 Duelos'!$B$9:$D$39,3,0)-B136</f>
        <v>#N/A</v>
      </c>
      <c r="E136" s="241" t="str">
        <f>VLOOKUP(A136,'[1]RED DE VENTAS '!$A$1:$B$2228,2,0)</f>
        <v>SANDRA REVERTER ROMERO</v>
      </c>
      <c r="F136" s="245">
        <v>7742</v>
      </c>
      <c r="G136">
        <v>342</v>
      </c>
      <c r="H136" s="18">
        <f>VLOOKUP(F136,'JGs Duelos'!$B$3:$D$146,3,0)-G136</f>
        <v>0</v>
      </c>
      <c r="I136" s="18"/>
    </row>
    <row r="137" spans="1:9" x14ac:dyDescent="0.3">
      <c r="A137" s="245">
        <v>2891</v>
      </c>
      <c r="B137">
        <v>515.21999999999991</v>
      </c>
      <c r="C137" s="18">
        <f>VLOOKUP(A137,'VDs DUELOS'!$D$3:$F$1568,3,0)-B137</f>
        <v>0</v>
      </c>
      <c r="D137" s="238"/>
      <c r="E137" s="241"/>
      <c r="F137" s="245">
        <v>7760</v>
      </c>
      <c r="G137">
        <v>917.04000000000008</v>
      </c>
      <c r="H137" s="18">
        <f>VLOOKUP(F137,'JGs Duelos'!$B$3:$D$146,3,0)-G137</f>
        <v>0</v>
      </c>
      <c r="I137" s="18"/>
    </row>
    <row r="138" spans="1:9" x14ac:dyDescent="0.3">
      <c r="A138" s="245">
        <v>293</v>
      </c>
      <c r="B138">
        <v>116.19</v>
      </c>
      <c r="C138" s="18">
        <f>VLOOKUP(A138,'VDs DUELOS'!$D$3:$F$1568,3,0)-B138</f>
        <v>0</v>
      </c>
      <c r="D138" s="238" t="e">
        <f>VLOOKUP(A138,'K1 Duelos'!$B$9:$D$39,3,0)-B138</f>
        <v>#N/A</v>
      </c>
      <c r="E138" s="241" t="str">
        <f>VLOOKUP(A138,'[1]RED DE VENTAS '!$A$1:$B$2228,2,0)</f>
        <v>JOSE JURADO CABALLERO</v>
      </c>
      <c r="F138" s="245">
        <v>7859</v>
      </c>
      <c r="G138">
        <v>1456.62</v>
      </c>
      <c r="H138" s="18">
        <f>VLOOKUP(F138,'JGs Duelos'!$B$3:$D$146,3,0)-G138</f>
        <v>0</v>
      </c>
      <c r="I138" s="18"/>
    </row>
    <row r="139" spans="1:9" x14ac:dyDescent="0.3">
      <c r="A139" s="245">
        <v>2949</v>
      </c>
      <c r="B139">
        <v>244.76</v>
      </c>
      <c r="C139" s="18">
        <f>VLOOKUP(A139,'VDs DUELOS'!$D$3:$F$1568,3,0)-B139</f>
        <v>0</v>
      </c>
      <c r="D139" s="238"/>
      <c r="E139" s="241"/>
      <c r="F139" s="245">
        <v>7972</v>
      </c>
      <c r="G139">
        <v>971.52</v>
      </c>
      <c r="H139" s="18">
        <f>VLOOKUP(F139,'JGs Duelos'!$B$3:$D$146,3,0)-G139</f>
        <v>0</v>
      </c>
      <c r="I139" s="18"/>
    </row>
    <row r="140" spans="1:9" x14ac:dyDescent="0.3">
      <c r="A140" s="245">
        <v>2951</v>
      </c>
      <c r="B140">
        <v>51.13</v>
      </c>
      <c r="C140" s="18">
        <f>VLOOKUP(A140,'VDs DUELOS'!$D$3:$F$1568,3,0)-B140</f>
        <v>0</v>
      </c>
      <c r="D140" s="238"/>
      <c r="E140" s="241"/>
      <c r="F140" s="245">
        <v>805</v>
      </c>
      <c r="G140">
        <v>2176.73</v>
      </c>
      <c r="H140" s="18">
        <f>VLOOKUP(F140,'JGs Duelos'!$B$3:$D$146,3,0)-G140</f>
        <v>0</v>
      </c>
      <c r="I140" s="18"/>
    </row>
    <row r="141" spans="1:9" x14ac:dyDescent="0.3">
      <c r="A141" s="245">
        <v>2986</v>
      </c>
      <c r="B141">
        <v>9.16</v>
      </c>
      <c r="C141" s="18">
        <f>VLOOKUP(A141,'VDs DUELOS'!$D$3:$F$1568,3,0)-B141</f>
        <v>0</v>
      </c>
      <c r="D141" s="238"/>
      <c r="E141" s="238"/>
      <c r="F141" s="245">
        <v>823</v>
      </c>
      <c r="G141">
        <v>402.96000000000004</v>
      </c>
      <c r="H141" s="18">
        <f>VLOOKUP(F141,'JGs Duelos'!$B$3:$D$146,3,0)-G141</f>
        <v>0</v>
      </c>
      <c r="I141" s="18"/>
    </row>
    <row r="142" spans="1:9" x14ac:dyDescent="0.3">
      <c r="A142" s="245">
        <v>2998</v>
      </c>
      <c r="B142">
        <v>41.36</v>
      </c>
      <c r="C142" s="18" t="e">
        <f>VLOOKUP(A142,'VDs DUELOS'!$D$3:$F$1568,3,0)-B142</f>
        <v>#N/A</v>
      </c>
      <c r="D142" s="238"/>
      <c r="E142" s="241"/>
      <c r="F142" s="245">
        <v>827</v>
      </c>
      <c r="G142">
        <v>743.91</v>
      </c>
      <c r="H142" s="18">
        <f>VLOOKUP(F142,'JGs Duelos'!$B$3:$D$146,3,0)-G142</f>
        <v>0</v>
      </c>
      <c r="I142" s="18"/>
    </row>
    <row r="143" spans="1:9" x14ac:dyDescent="0.3">
      <c r="A143" s="245">
        <v>30027</v>
      </c>
      <c r="B143">
        <v>50.22</v>
      </c>
      <c r="C143" s="18">
        <f>VLOOKUP(A143,'VDs DUELOS'!$D$3:$F$1568,3,0)-B143</f>
        <v>0</v>
      </c>
      <c r="D143" s="238"/>
      <c r="E143" s="241"/>
      <c r="F143" s="245">
        <v>847</v>
      </c>
      <c r="G143">
        <v>579.98</v>
      </c>
      <c r="H143" s="18">
        <f>VLOOKUP(F143,'JGs Duelos'!$B$3:$D$146,3,0)-G143</f>
        <v>0</v>
      </c>
      <c r="I143" s="18"/>
    </row>
    <row r="144" spans="1:9" x14ac:dyDescent="0.3">
      <c r="A144" s="245">
        <v>30070</v>
      </c>
      <c r="B144">
        <v>49.8</v>
      </c>
      <c r="C144" s="18" t="e">
        <f>VLOOKUP(A144,'VDs DUELOS'!$D$3:$F$1568,3,0)-B144</f>
        <v>#N/A</v>
      </c>
      <c r="D144" s="238"/>
      <c r="E144" s="241"/>
      <c r="F144" s="245">
        <v>9121</v>
      </c>
      <c r="G144">
        <v>2141.16</v>
      </c>
      <c r="H144" s="18">
        <f>VLOOKUP(F144,'JGs Duelos'!$B$3:$D$146,3,0)-G144</f>
        <v>0</v>
      </c>
      <c r="I144" s="18"/>
    </row>
    <row r="145" spans="1:9" x14ac:dyDescent="0.3">
      <c r="A145" s="245">
        <v>30173</v>
      </c>
      <c r="B145">
        <v>485.29999999999995</v>
      </c>
      <c r="C145" s="18">
        <f>VLOOKUP(A145,'VDs DUELOS'!$D$3:$F$1568,3,0)-B145</f>
        <v>0</v>
      </c>
      <c r="D145" s="238"/>
      <c r="E145" s="241"/>
      <c r="F145" s="245">
        <v>916</v>
      </c>
      <c r="G145">
        <v>1179.01</v>
      </c>
      <c r="H145" s="18">
        <f>VLOOKUP(F145,'JGs Duelos'!$B$3:$D$146,3,0)-G145</f>
        <v>0</v>
      </c>
      <c r="I145" s="18"/>
    </row>
    <row r="146" spans="1:9" x14ac:dyDescent="0.3">
      <c r="A146" s="245">
        <v>30243</v>
      </c>
      <c r="B146">
        <v>5495.4</v>
      </c>
      <c r="C146" s="18">
        <f>VLOOKUP(A146,'VDs DUELOS'!$D$3:$F$1568,3,0)-B146</f>
        <v>0</v>
      </c>
      <c r="D146" s="238"/>
      <c r="E146" s="241"/>
      <c r="F146" s="245">
        <v>941</v>
      </c>
      <c r="G146">
        <v>1627.07</v>
      </c>
      <c r="H146" s="18">
        <f>VLOOKUP(F146,'JGs Duelos'!$B$3:$D$146,3,0)-G146</f>
        <v>0</v>
      </c>
      <c r="I146" s="18"/>
    </row>
    <row r="147" spans="1:9" x14ac:dyDescent="0.3">
      <c r="A147" s="245">
        <v>30354</v>
      </c>
      <c r="B147">
        <v>61</v>
      </c>
      <c r="C147" s="18">
        <f>VLOOKUP(A147,'VDs DUELOS'!$D$3:$F$1568,3,0)-B147</f>
        <v>0</v>
      </c>
      <c r="D147" s="238"/>
      <c r="E147" s="241"/>
      <c r="F147" s="245">
        <v>9583</v>
      </c>
      <c r="G147">
        <v>607.70000000000005</v>
      </c>
      <c r="H147" s="18">
        <f>VLOOKUP(F147,'JGs Duelos'!$B$3:$D$146,3,0)-G147</f>
        <v>0</v>
      </c>
      <c r="I147" s="18"/>
    </row>
    <row r="148" spans="1:9" x14ac:dyDescent="0.3">
      <c r="A148" s="245">
        <v>30365</v>
      </c>
      <c r="B148">
        <v>120.76</v>
      </c>
      <c r="C148" s="18">
        <f>VLOOKUP(A148,'VDs DUELOS'!$D$3:$F$1568,3,0)-B148</f>
        <v>0</v>
      </c>
      <c r="D148" s="238"/>
      <c r="E148" s="241"/>
      <c r="F148" s="245">
        <v>971</v>
      </c>
      <c r="G148">
        <v>3174.3</v>
      </c>
      <c r="H148" s="18">
        <f>VLOOKUP(F148,'JGs Duelos'!$B$3:$D$146,3,0)-G148</f>
        <v>0</v>
      </c>
      <c r="I148" s="18"/>
    </row>
    <row r="149" spans="1:9" x14ac:dyDescent="0.3">
      <c r="A149" s="245">
        <v>30378</v>
      </c>
      <c r="B149">
        <v>47.4</v>
      </c>
      <c r="C149" s="18">
        <f>VLOOKUP(A149,'VDs DUELOS'!$D$3:$F$1568,3,0)-B149</f>
        <v>0</v>
      </c>
      <c r="D149" s="238"/>
      <c r="E149" s="241"/>
      <c r="F149" s="245">
        <v>9769</v>
      </c>
      <c r="G149">
        <v>1633.6799999999998</v>
      </c>
      <c r="H149" s="18">
        <f>VLOOKUP(F149,'JGs Duelos'!$B$3:$D$146,3,0)-G149</f>
        <v>0</v>
      </c>
      <c r="I149" s="18"/>
    </row>
    <row r="150" spans="1:9" x14ac:dyDescent="0.3">
      <c r="A150" s="245">
        <v>30381</v>
      </c>
      <c r="B150">
        <v>30.04</v>
      </c>
      <c r="C150" s="18">
        <f>VLOOKUP(A150,'VDs DUELOS'!$D$3:$F$1568,3,0)-B150</f>
        <v>0</v>
      </c>
      <c r="D150" s="238"/>
      <c r="E150" s="241"/>
      <c r="H150" s="18" t="e">
        <f>VLOOKUP(F150,'JGs Duelos'!$B$3:$D$146,3,0)-G150</f>
        <v>#N/A</v>
      </c>
      <c r="I150" s="18"/>
    </row>
    <row r="151" spans="1:9" x14ac:dyDescent="0.3">
      <c r="A151" s="245">
        <v>30397</v>
      </c>
      <c r="B151">
        <v>112.37</v>
      </c>
      <c r="C151" s="18">
        <f>VLOOKUP(A151,'VDs DUELOS'!$D$3:$F$1568,3,0)-B151</f>
        <v>0</v>
      </c>
      <c r="D151" s="238"/>
      <c r="E151" s="241"/>
      <c r="H151" s="18" t="e">
        <f>VLOOKUP(F151,'JGs Duelos'!$B$3:$D$146,3,0)-G151</f>
        <v>#N/A</v>
      </c>
      <c r="I151" s="18"/>
    </row>
    <row r="152" spans="1:9" x14ac:dyDescent="0.3">
      <c r="A152" s="245">
        <v>30503</v>
      </c>
      <c r="B152">
        <v>795.59</v>
      </c>
      <c r="C152" s="18">
        <f>VLOOKUP(A152,'VDs DUELOS'!$D$3:$F$1568,3,0)-B152</f>
        <v>0</v>
      </c>
      <c r="D152" s="238"/>
      <c r="E152" s="241"/>
      <c r="H152" s="18" t="e">
        <f>VLOOKUP(F152,'JGs Duelos'!$B$3:$D$146,3,0)-G152</f>
        <v>#N/A</v>
      </c>
      <c r="I152" s="18"/>
    </row>
    <row r="153" spans="1:9" x14ac:dyDescent="0.3">
      <c r="A153" s="245">
        <v>30504</v>
      </c>
      <c r="B153">
        <v>390.9</v>
      </c>
      <c r="C153" s="18">
        <f>VLOOKUP(A153,'VDs DUELOS'!$D$3:$F$1568,3,0)-B153</f>
        <v>0</v>
      </c>
      <c r="D153" s="238"/>
      <c r="E153" s="241"/>
      <c r="H153" s="18" t="e">
        <f>VLOOKUP(F153,'JGs Duelos'!$B$3:$D$146,3,0)-G153</f>
        <v>#N/A</v>
      </c>
      <c r="I153" s="18"/>
    </row>
    <row r="154" spans="1:9" x14ac:dyDescent="0.3">
      <c r="A154" s="245">
        <v>3057</v>
      </c>
      <c r="B154">
        <v>74.099999999999994</v>
      </c>
      <c r="C154" s="18">
        <f>VLOOKUP(A154,'VDs DUELOS'!$D$3:$F$1568,3,0)-B154</f>
        <v>0</v>
      </c>
      <c r="D154" s="238"/>
      <c r="E154" s="241"/>
      <c r="H154" s="18" t="e">
        <f>VLOOKUP(F154,'JGs Duelos'!$B$3:$D$146,3,0)-G154</f>
        <v>#N/A</v>
      </c>
      <c r="I154" s="18"/>
    </row>
    <row r="155" spans="1:9" x14ac:dyDescent="0.3">
      <c r="A155" s="245">
        <v>3074</v>
      </c>
      <c r="B155">
        <v>326.44</v>
      </c>
      <c r="C155" s="18">
        <f>VLOOKUP(A155,'VDs DUELOS'!$D$3:$F$1568,3,0)-B155</f>
        <v>0</v>
      </c>
      <c r="D155" s="238"/>
      <c r="E155" s="241"/>
      <c r="H155" s="18"/>
      <c r="I155" s="18"/>
    </row>
    <row r="156" spans="1:9" x14ac:dyDescent="0.3">
      <c r="A156" s="245">
        <v>3110</v>
      </c>
      <c r="B156">
        <v>774.16</v>
      </c>
      <c r="C156" s="18">
        <f>VLOOKUP(A156,'VDs DUELOS'!$D$3:$F$1568,3,0)-B156</f>
        <v>0</v>
      </c>
      <c r="D156" s="238"/>
      <c r="E156" s="241"/>
      <c r="H156" s="18"/>
      <c r="I156" s="18"/>
    </row>
    <row r="157" spans="1:9" x14ac:dyDescent="0.3">
      <c r="A157" s="245">
        <v>3130</v>
      </c>
      <c r="B157">
        <v>191.61</v>
      </c>
      <c r="C157" s="18">
        <f>VLOOKUP(A157,'VDs DUELOS'!$D$3:$F$1568,3,0)-B157</f>
        <v>0</v>
      </c>
      <c r="D157" s="238"/>
      <c r="E157" s="238"/>
      <c r="H157" s="18"/>
      <c r="I157" s="18"/>
    </row>
    <row r="158" spans="1:9" x14ac:dyDescent="0.3">
      <c r="A158" s="245">
        <v>3159</v>
      </c>
      <c r="B158">
        <v>40.33</v>
      </c>
      <c r="C158" s="18">
        <f>VLOOKUP(A158,'VDs DUELOS'!$D$3:$F$1568,3,0)-B158</f>
        <v>0</v>
      </c>
      <c r="D158" s="238"/>
      <c r="E158" s="238"/>
      <c r="H158" s="18"/>
    </row>
    <row r="159" spans="1:9" x14ac:dyDescent="0.3">
      <c r="A159" s="245">
        <v>3184</v>
      </c>
      <c r="B159">
        <v>16.25</v>
      </c>
      <c r="C159" s="18">
        <f>VLOOKUP(A159,'VDs DUELOS'!$D$3:$F$1568,3,0)-B159</f>
        <v>0</v>
      </c>
      <c r="D159" s="238"/>
      <c r="E159" s="241"/>
      <c r="H159" s="18"/>
    </row>
    <row r="160" spans="1:9" x14ac:dyDescent="0.3">
      <c r="A160" s="245">
        <v>3198</v>
      </c>
      <c r="B160">
        <v>169.9</v>
      </c>
      <c r="C160" s="18">
        <f>VLOOKUP(A160,'VDs DUELOS'!$D$3:$F$1568,3,0)-B160</f>
        <v>0</v>
      </c>
      <c r="D160" s="238"/>
      <c r="E160" s="238"/>
      <c r="H160" s="18"/>
    </row>
    <row r="161" spans="1:8" x14ac:dyDescent="0.3">
      <c r="A161" s="245">
        <v>320</v>
      </c>
      <c r="B161">
        <v>142.9</v>
      </c>
      <c r="C161" s="18">
        <f>VLOOKUP(A161,'VDs DUELOS'!$D$3:$F$1568,3,0)-B161</f>
        <v>0</v>
      </c>
      <c r="D161" s="238" t="e">
        <f>VLOOKUP(A161,'K1 Duelos'!$B$9:$D$39,3,0)-B161</f>
        <v>#N/A</v>
      </c>
      <c r="E161" s="241" t="str">
        <f>VLOOKUP(A161,'[1]RED DE VENTAS '!$A$1:$B$2228,2,0)</f>
        <v>JOSE JUAN SANCHEZ NAVARRO</v>
      </c>
      <c r="H161" s="18"/>
    </row>
    <row r="162" spans="1:8" x14ac:dyDescent="0.3">
      <c r="A162" s="245">
        <v>3236</v>
      </c>
      <c r="B162">
        <v>535.67000000000007</v>
      </c>
      <c r="C162" s="18">
        <f>VLOOKUP(A162,'VDs DUELOS'!$D$3:$F$1568,3,0)-B162</f>
        <v>0</v>
      </c>
      <c r="D162" s="238"/>
      <c r="E162" s="241"/>
      <c r="H162" s="18"/>
    </row>
    <row r="163" spans="1:8" x14ac:dyDescent="0.3">
      <c r="A163" s="245">
        <v>3256</v>
      </c>
      <c r="B163">
        <v>215.5</v>
      </c>
      <c r="C163" s="18">
        <f>VLOOKUP(A163,'VDs DUELOS'!$D$3:$F$1568,3,0)-B163</f>
        <v>0</v>
      </c>
      <c r="D163" s="238"/>
      <c r="E163" s="238"/>
      <c r="H163" s="18"/>
    </row>
    <row r="164" spans="1:8" x14ac:dyDescent="0.3">
      <c r="A164" s="245">
        <v>3286</v>
      </c>
      <c r="B164">
        <v>762.03</v>
      </c>
      <c r="C164" s="18">
        <f>VLOOKUP(A164,'VDs DUELOS'!$D$3:$F$1568,3,0)-B164</f>
        <v>0</v>
      </c>
      <c r="D164" s="238"/>
      <c r="E164" s="241"/>
      <c r="H164" s="18"/>
    </row>
    <row r="165" spans="1:8" x14ac:dyDescent="0.3">
      <c r="A165" s="245">
        <v>3287</v>
      </c>
      <c r="B165">
        <v>753.79</v>
      </c>
      <c r="C165" s="18">
        <f>VLOOKUP(A165,'VDs DUELOS'!$D$3:$F$1568,3,0)-B165</f>
        <v>0</v>
      </c>
      <c r="D165" s="238"/>
      <c r="E165" s="241"/>
      <c r="H165" s="18"/>
    </row>
    <row r="166" spans="1:8" x14ac:dyDescent="0.3">
      <c r="A166" s="245">
        <v>33003</v>
      </c>
      <c r="B166">
        <v>36.4</v>
      </c>
      <c r="C166" s="18">
        <f>VLOOKUP(A166,'VDs DUELOS'!$D$3:$F$1568,3,0)-B166</f>
        <v>0</v>
      </c>
      <c r="D166" s="238" t="e">
        <f>VLOOKUP(A166,'K1 Duelos'!$B$9:$D$39,3,0)-B166</f>
        <v>#N/A</v>
      </c>
      <c r="E166" s="241" t="str">
        <f>VLOOKUP(A166,'[1]RED DE VENTAS '!$A$1:$B$2228,2,0)</f>
        <v>PEDRO NEGRAL PAREDES</v>
      </c>
      <c r="H166" s="18"/>
    </row>
    <row r="167" spans="1:8" x14ac:dyDescent="0.3">
      <c r="A167" s="245">
        <v>33071</v>
      </c>
      <c r="B167">
        <v>422</v>
      </c>
      <c r="C167" s="18">
        <f>VLOOKUP(A167,'VDs DUELOS'!$D$3:$F$1568,3,0)-B167</f>
        <v>0</v>
      </c>
      <c r="D167" s="238"/>
      <c r="E167" s="241"/>
      <c r="H167" s="18"/>
    </row>
    <row r="168" spans="1:8" x14ac:dyDescent="0.3">
      <c r="A168" s="245">
        <v>3340</v>
      </c>
      <c r="B168">
        <v>325.63</v>
      </c>
      <c r="C168" s="18">
        <f>VLOOKUP(A168,'VDs DUELOS'!$D$3:$F$1568,3,0)-B168</f>
        <v>0</v>
      </c>
      <c r="D168" s="238"/>
      <c r="E168" s="238"/>
      <c r="H168" s="18"/>
    </row>
    <row r="169" spans="1:8" x14ac:dyDescent="0.3">
      <c r="A169" s="245">
        <v>3350</v>
      </c>
      <c r="B169">
        <v>924.19</v>
      </c>
      <c r="C169" s="18">
        <f>VLOOKUP(A169,'VDs DUELOS'!$D$3:$F$1568,3,0)-B169</f>
        <v>0</v>
      </c>
      <c r="D169" s="238"/>
      <c r="E169" s="241"/>
    </row>
    <row r="170" spans="1:8" x14ac:dyDescent="0.3">
      <c r="A170" s="245">
        <v>3372</v>
      </c>
      <c r="B170">
        <v>94.82</v>
      </c>
      <c r="C170" s="18">
        <f>VLOOKUP(A170,'VDs DUELOS'!$D$3:$F$1568,3,0)-B170</f>
        <v>0</v>
      </c>
      <c r="D170" s="238"/>
      <c r="E170" s="241"/>
    </row>
    <row r="171" spans="1:8" x14ac:dyDescent="0.3">
      <c r="A171" s="245">
        <v>3433</v>
      </c>
      <c r="B171">
        <v>380.85</v>
      </c>
      <c r="C171" s="18">
        <f>VLOOKUP(A171,'VDs DUELOS'!$D$3:$F$1568,3,0)-B171</f>
        <v>0</v>
      </c>
      <c r="D171" s="238"/>
      <c r="E171" s="238"/>
    </row>
    <row r="172" spans="1:8" x14ac:dyDescent="0.3">
      <c r="A172" s="245">
        <v>3451</v>
      </c>
      <c r="B172">
        <v>0</v>
      </c>
      <c r="C172" s="18">
        <f>VLOOKUP(A172,'VDs DUELOS'!$D$3:$F$1568,3,0)-B172</f>
        <v>0</v>
      </c>
      <c r="D172" s="238"/>
      <c r="E172" s="241"/>
    </row>
    <row r="173" spans="1:8" x14ac:dyDescent="0.3">
      <c r="A173" s="245">
        <v>3470</v>
      </c>
      <c r="B173">
        <v>554.02</v>
      </c>
      <c r="C173" s="18">
        <f>VLOOKUP(A173,'VDs DUELOS'!$D$3:$F$1568,3,0)-B173</f>
        <v>0</v>
      </c>
      <c r="D173" s="238"/>
      <c r="E173" s="241"/>
    </row>
    <row r="174" spans="1:8" x14ac:dyDescent="0.3">
      <c r="A174" s="245">
        <v>3566</v>
      </c>
      <c r="B174">
        <v>437.45</v>
      </c>
      <c r="C174" s="18">
        <f>VLOOKUP(A174,'VDs DUELOS'!$D$3:$F$1568,3,0)-B174</f>
        <v>0</v>
      </c>
      <c r="D174" s="238"/>
      <c r="E174" s="241"/>
    </row>
    <row r="175" spans="1:8" x14ac:dyDescent="0.3">
      <c r="A175" s="245">
        <v>3589</v>
      </c>
      <c r="B175">
        <v>161.69999999999999</v>
      </c>
      <c r="C175" s="18">
        <f>VLOOKUP(A175,'VDs DUELOS'!$D$3:$F$1568,3,0)-B175</f>
        <v>0</v>
      </c>
      <c r="D175" s="238"/>
      <c r="E175" s="241"/>
    </row>
    <row r="176" spans="1:8" x14ac:dyDescent="0.3">
      <c r="A176" s="245">
        <v>3620</v>
      </c>
      <c r="B176">
        <v>41.67</v>
      </c>
      <c r="C176" s="18">
        <f>VLOOKUP(A176,'VDs DUELOS'!$D$3:$F$1568,3,0)-B176</f>
        <v>0</v>
      </c>
      <c r="D176" s="238"/>
      <c r="E176" s="241"/>
    </row>
    <row r="177" spans="1:5" x14ac:dyDescent="0.3">
      <c r="A177" s="245">
        <v>3626</v>
      </c>
      <c r="B177">
        <v>169.6</v>
      </c>
      <c r="C177" s="18">
        <f>VLOOKUP(A177,'VDs DUELOS'!$D$3:$F$1568,3,0)-B177</f>
        <v>0</v>
      </c>
      <c r="D177" s="238" t="e">
        <f>VLOOKUP(A177,'K1 Duelos'!$B$9:$D$39,3,0)-B177</f>
        <v>#N/A</v>
      </c>
      <c r="E177" s="241" t="str">
        <f>VLOOKUP(A177,'[1]RED DE VENTAS '!$A$1:$B$2228,2,0)</f>
        <v>FRANCISCO GABRIEL LUQUE MORENO</v>
      </c>
    </row>
    <row r="178" spans="1:5" x14ac:dyDescent="0.3">
      <c r="A178" s="245">
        <v>363</v>
      </c>
      <c r="B178">
        <v>508.90999999999997</v>
      </c>
      <c r="C178" s="18">
        <f>VLOOKUP(A178,'VDs DUELOS'!$D$3:$F$1568,3,0)-B178</f>
        <v>0</v>
      </c>
      <c r="D178" s="238"/>
      <c r="E178" s="241"/>
    </row>
    <row r="179" spans="1:5" x14ac:dyDescent="0.3">
      <c r="A179" s="245">
        <v>3642</v>
      </c>
      <c r="B179">
        <v>224.1</v>
      </c>
      <c r="C179" s="18">
        <f>VLOOKUP(A179,'VDs DUELOS'!$D$3:$F$1568,3,0)-B179</f>
        <v>0</v>
      </c>
      <c r="D179" s="238"/>
      <c r="E179" s="241"/>
    </row>
    <row r="180" spans="1:5" x14ac:dyDescent="0.3">
      <c r="A180" s="245">
        <v>3643</v>
      </c>
      <c r="B180">
        <v>905.27</v>
      </c>
      <c r="C180" s="18">
        <f>VLOOKUP(A180,'VDs DUELOS'!$D$3:$F$1568,3,0)-B180</f>
        <v>0</v>
      </c>
      <c r="D180" s="238"/>
      <c r="E180" s="241"/>
    </row>
    <row r="181" spans="1:5" x14ac:dyDescent="0.3">
      <c r="A181" s="245">
        <v>3644</v>
      </c>
      <c r="B181">
        <v>117</v>
      </c>
      <c r="C181" s="18">
        <f>VLOOKUP(A181,'VDs DUELOS'!$D$3:$F$1568,3,0)-B181</f>
        <v>0</v>
      </c>
      <c r="D181" s="238"/>
      <c r="E181" s="241"/>
    </row>
    <row r="182" spans="1:5" x14ac:dyDescent="0.3">
      <c r="A182" s="245">
        <v>3650</v>
      </c>
      <c r="B182">
        <v>562.4</v>
      </c>
      <c r="C182" s="18">
        <f>VLOOKUP(A182,'VDs DUELOS'!$D$3:$F$1568,3,0)-B182</f>
        <v>0</v>
      </c>
      <c r="D182" s="238"/>
      <c r="E182" s="241"/>
    </row>
    <row r="183" spans="1:5" x14ac:dyDescent="0.3">
      <c r="A183" s="245">
        <v>3655</v>
      </c>
      <c r="B183">
        <v>7.09</v>
      </c>
      <c r="C183" s="18">
        <f>VLOOKUP(A183,'VDs DUELOS'!$D$3:$F$1568,3,0)-B183</f>
        <v>0</v>
      </c>
      <c r="D183" s="238"/>
      <c r="E183" s="241"/>
    </row>
    <row r="184" spans="1:5" x14ac:dyDescent="0.3">
      <c r="A184" s="245">
        <v>3670</v>
      </c>
      <c r="B184">
        <v>820.73</v>
      </c>
      <c r="C184" s="18">
        <f>VLOOKUP(A184,'VDs DUELOS'!$D$3:$F$1568,3,0)-B184</f>
        <v>0</v>
      </c>
      <c r="D184" s="238"/>
      <c r="E184" s="241"/>
    </row>
    <row r="185" spans="1:5" x14ac:dyDescent="0.3">
      <c r="A185" s="245">
        <v>3698</v>
      </c>
      <c r="B185">
        <v>256.5</v>
      </c>
      <c r="C185" s="18">
        <f>VLOOKUP(A185,'VDs DUELOS'!$D$3:$F$1568,3,0)-B185</f>
        <v>0</v>
      </c>
      <c r="D185" s="238"/>
      <c r="E185" s="241"/>
    </row>
    <row r="186" spans="1:5" x14ac:dyDescent="0.3">
      <c r="A186" s="245">
        <v>3700</v>
      </c>
      <c r="B186">
        <v>89.56</v>
      </c>
      <c r="C186" s="18">
        <f>VLOOKUP(A186,'VDs DUELOS'!$D$3:$F$1568,3,0)-B186</f>
        <v>0</v>
      </c>
      <c r="D186" s="238" t="e">
        <f>VLOOKUP(A186,'K1 Duelos'!$B$9:$D$39,3,0)-B186</f>
        <v>#N/A</v>
      </c>
      <c r="E186" s="241" t="str">
        <f>VLOOKUP(A186,'[1]RED DE VENTAS '!$A$1:$B$2228,2,0)</f>
        <v>RUBEN GARCIA RUBIO</v>
      </c>
    </row>
    <row r="187" spans="1:5" x14ac:dyDescent="0.3">
      <c r="A187" s="245">
        <v>3751</v>
      </c>
      <c r="B187">
        <v>181.83</v>
      </c>
      <c r="C187" s="18">
        <f>VLOOKUP(A187,'VDs DUELOS'!$D$3:$F$1568,3,0)-B187</f>
        <v>0</v>
      </c>
      <c r="D187" s="238"/>
      <c r="E187" s="241"/>
    </row>
    <row r="188" spans="1:5" x14ac:dyDescent="0.3">
      <c r="A188" s="245">
        <v>3752</v>
      </c>
      <c r="B188">
        <v>14.64</v>
      </c>
      <c r="C188" s="18">
        <f>VLOOKUP(A188,'VDs DUELOS'!$D$3:$F$1568,3,0)-B188</f>
        <v>0</v>
      </c>
      <c r="D188" s="238"/>
      <c r="E188" s="241"/>
    </row>
    <row r="189" spans="1:5" x14ac:dyDescent="0.3">
      <c r="A189" s="245">
        <v>3825</v>
      </c>
      <c r="B189">
        <v>771.1</v>
      </c>
      <c r="C189" s="18">
        <f>VLOOKUP(A189,'VDs DUELOS'!$D$3:$F$1568,3,0)-B189</f>
        <v>0</v>
      </c>
      <c r="D189" s="238"/>
      <c r="E189" s="241"/>
    </row>
    <row r="190" spans="1:5" x14ac:dyDescent="0.3">
      <c r="A190" s="245">
        <v>3894</v>
      </c>
      <c r="B190">
        <v>580.55000000000007</v>
      </c>
      <c r="C190" s="18">
        <f>VLOOKUP(A190,'VDs DUELOS'!$D$3:$F$1568,3,0)-B190</f>
        <v>0</v>
      </c>
      <c r="D190" s="238"/>
      <c r="E190" s="241"/>
    </row>
    <row r="191" spans="1:5" x14ac:dyDescent="0.3">
      <c r="A191" s="245">
        <v>39200</v>
      </c>
      <c r="B191">
        <v>90.28</v>
      </c>
      <c r="C191" s="18" t="e">
        <f>VLOOKUP(A191,'VDs DUELOS'!$D$3:$F$1568,3,0)-B191</f>
        <v>#N/A</v>
      </c>
      <c r="D191" s="238"/>
      <c r="E191" s="241"/>
    </row>
    <row r="192" spans="1:5" x14ac:dyDescent="0.3">
      <c r="A192" s="245">
        <v>3930</v>
      </c>
      <c r="B192">
        <v>72.13</v>
      </c>
      <c r="C192" s="18">
        <f>VLOOKUP(A192,'VDs DUELOS'!$D$3:$F$1568,3,0)-B192</f>
        <v>0</v>
      </c>
      <c r="D192" s="238"/>
      <c r="E192" s="241"/>
    </row>
    <row r="193" spans="1:5" x14ac:dyDescent="0.3">
      <c r="A193" s="245">
        <v>3968</v>
      </c>
      <c r="B193">
        <v>632.65</v>
      </c>
      <c r="C193" s="18">
        <f>VLOOKUP(A193,'VDs DUELOS'!$D$3:$F$1568,3,0)-B193</f>
        <v>0</v>
      </c>
      <c r="D193" s="238"/>
      <c r="E193" s="241"/>
    </row>
    <row r="194" spans="1:5" x14ac:dyDescent="0.3">
      <c r="A194" s="245">
        <v>39770</v>
      </c>
      <c r="B194">
        <v>92.48</v>
      </c>
      <c r="C194" s="18" t="e">
        <f>VLOOKUP(A194,'VDs DUELOS'!$D$3:$F$1568,3,0)-B194</f>
        <v>#N/A</v>
      </c>
      <c r="D194" s="238"/>
      <c r="E194" s="241"/>
    </row>
    <row r="195" spans="1:5" x14ac:dyDescent="0.3">
      <c r="A195" s="245">
        <v>39774</v>
      </c>
      <c r="B195">
        <v>713.37</v>
      </c>
      <c r="C195" s="18" t="e">
        <f>VLOOKUP(A195,'VDs DUELOS'!$D$3:$F$1568,3,0)-B195</f>
        <v>#N/A</v>
      </c>
      <c r="D195" s="238"/>
      <c r="E195" s="241"/>
    </row>
    <row r="196" spans="1:5" x14ac:dyDescent="0.3">
      <c r="A196" s="245">
        <v>39803</v>
      </c>
      <c r="B196">
        <v>639.81999999999994</v>
      </c>
      <c r="C196" s="18" t="e">
        <f>VLOOKUP(A196,'VDs DUELOS'!$D$3:$F$1568,3,0)-B196</f>
        <v>#N/A</v>
      </c>
      <c r="D196" s="238"/>
      <c r="E196" s="241"/>
    </row>
    <row r="197" spans="1:5" x14ac:dyDescent="0.3">
      <c r="A197" s="245">
        <v>39833</v>
      </c>
      <c r="B197">
        <v>92.38</v>
      </c>
      <c r="C197" s="18" t="e">
        <f>VLOOKUP(A197,'VDs DUELOS'!$D$3:$F$1568,3,0)-B197</f>
        <v>#N/A</v>
      </c>
      <c r="D197" s="238"/>
      <c r="E197" s="241"/>
    </row>
    <row r="198" spans="1:5" x14ac:dyDescent="0.3">
      <c r="A198" s="245">
        <v>40148</v>
      </c>
      <c r="B198">
        <v>378.35</v>
      </c>
      <c r="C198" s="18">
        <f>VLOOKUP(A198,'VDs DUELOS'!$D$3:$F$1568,3,0)-B198</f>
        <v>0</v>
      </c>
      <c r="D198" s="238"/>
      <c r="E198" s="241"/>
    </row>
    <row r="199" spans="1:5" x14ac:dyDescent="0.3">
      <c r="A199" s="245">
        <v>40192</v>
      </c>
      <c r="B199">
        <v>536</v>
      </c>
      <c r="C199" s="18">
        <f>VLOOKUP(A199,'VDs DUELOS'!$D$3:$F$1568,3,0)-B199</f>
        <v>0</v>
      </c>
      <c r="D199" s="238"/>
      <c r="E199" s="241"/>
    </row>
    <row r="200" spans="1:5" x14ac:dyDescent="0.3">
      <c r="A200" s="245">
        <v>40261</v>
      </c>
      <c r="B200">
        <v>86.78</v>
      </c>
      <c r="C200" s="18">
        <f>VLOOKUP(A200,'VDs DUELOS'!$D$3:$F$1568,3,0)-B200</f>
        <v>0</v>
      </c>
      <c r="D200" s="238"/>
      <c r="E200" s="241"/>
    </row>
    <row r="201" spans="1:5" x14ac:dyDescent="0.3">
      <c r="A201" s="245">
        <v>40273</v>
      </c>
      <c r="B201">
        <v>415.8</v>
      </c>
      <c r="C201" s="18">
        <f>VLOOKUP(A201,'VDs DUELOS'!$D$3:$F$1568,3,0)-B201</f>
        <v>0</v>
      </c>
      <c r="D201" s="238"/>
      <c r="E201" s="241"/>
    </row>
    <row r="202" spans="1:5" x14ac:dyDescent="0.3">
      <c r="A202" s="245">
        <v>40278</v>
      </c>
      <c r="B202">
        <v>1483.62</v>
      </c>
      <c r="C202" s="18">
        <f>VLOOKUP(A202,'VDs DUELOS'!$D$3:$F$1568,3,0)-B202</f>
        <v>0</v>
      </c>
      <c r="D202" s="238"/>
      <c r="E202" s="241"/>
    </row>
    <row r="203" spans="1:5" x14ac:dyDescent="0.3">
      <c r="A203" s="245">
        <v>40421</v>
      </c>
      <c r="B203">
        <v>22.05</v>
      </c>
      <c r="C203" s="18">
        <f>VLOOKUP(A203,'VDs DUELOS'!$D$3:$F$1568,3,0)-B203</f>
        <v>0</v>
      </c>
      <c r="D203" s="238"/>
      <c r="E203" s="241"/>
    </row>
    <row r="204" spans="1:5" x14ac:dyDescent="0.3">
      <c r="A204" s="245">
        <v>40425</v>
      </c>
      <c r="B204">
        <v>33.75</v>
      </c>
      <c r="C204" s="18">
        <f>VLOOKUP(A204,'VDs DUELOS'!$D$3:$F$1568,3,0)-B204</f>
        <v>0</v>
      </c>
      <c r="D204" s="238"/>
      <c r="E204" s="241"/>
    </row>
    <row r="205" spans="1:5" x14ac:dyDescent="0.3">
      <c r="A205" s="245">
        <v>40432</v>
      </c>
      <c r="B205">
        <v>1501.45</v>
      </c>
      <c r="C205" s="18">
        <f>VLOOKUP(A205,'VDs DUELOS'!$D$3:$F$1568,3,0)-B205</f>
        <v>0</v>
      </c>
      <c r="D205" s="238"/>
      <c r="E205" s="241"/>
    </row>
    <row r="206" spans="1:5" x14ac:dyDescent="0.3">
      <c r="A206" s="245">
        <v>40536</v>
      </c>
      <c r="B206">
        <v>684.72</v>
      </c>
      <c r="C206" s="18">
        <f>VLOOKUP(A206,'VDs DUELOS'!$D$3:$F$1568,3,0)-B206</f>
        <v>0</v>
      </c>
      <c r="D206" s="238"/>
      <c r="E206" s="241"/>
    </row>
    <row r="207" spans="1:5" x14ac:dyDescent="0.3">
      <c r="A207" s="245">
        <v>40543</v>
      </c>
      <c r="B207">
        <v>13.13</v>
      </c>
      <c r="C207" s="18">
        <f>VLOOKUP(A207,'VDs DUELOS'!$D$3:$F$1568,3,0)-B207</f>
        <v>0</v>
      </c>
      <c r="D207" s="238"/>
      <c r="E207" s="241"/>
    </row>
    <row r="208" spans="1:5" x14ac:dyDescent="0.3">
      <c r="A208" s="245">
        <v>40601</v>
      </c>
      <c r="B208">
        <v>1916.5600000000002</v>
      </c>
      <c r="C208" s="18">
        <f>VLOOKUP(A208,'VDs DUELOS'!$D$3:$F$1568,3,0)-B208</f>
        <v>0</v>
      </c>
      <c r="D208" s="238"/>
      <c r="E208" s="238"/>
    </row>
    <row r="209" spans="1:5" x14ac:dyDescent="0.3">
      <c r="A209" s="245">
        <v>4070</v>
      </c>
      <c r="B209">
        <v>210.43</v>
      </c>
      <c r="C209" s="18">
        <f>VLOOKUP(A209,'VDs DUELOS'!$D$3:$F$1568,3,0)-B209</f>
        <v>0</v>
      </c>
      <c r="D209" s="238" t="e">
        <f>VLOOKUP(A209,'K1 Duelos'!$B$9:$D$39,3,0)-B209</f>
        <v>#N/A</v>
      </c>
      <c r="E209" s="241" t="str">
        <f>VLOOKUP(A209,'[1]RED DE VENTAS '!$A$1:$B$2228,2,0)</f>
        <v>ANDRES CAPILLA NUÑEZ</v>
      </c>
    </row>
    <row r="210" spans="1:5" x14ac:dyDescent="0.3">
      <c r="A210" s="245">
        <v>41</v>
      </c>
      <c r="B210">
        <v>74</v>
      </c>
      <c r="C210" s="18">
        <f>VLOOKUP(A210,'VDs DUELOS'!$D$3:$F$1568,3,0)-B210</f>
        <v>0</v>
      </c>
      <c r="D210" s="238"/>
      <c r="E210" s="241"/>
    </row>
    <row r="211" spans="1:5" x14ac:dyDescent="0.3">
      <c r="A211" s="245">
        <v>4116</v>
      </c>
      <c r="B211">
        <v>148.22999999999999</v>
      </c>
      <c r="C211" s="18">
        <f>VLOOKUP(A211,'VDs DUELOS'!$D$3:$F$1568,3,0)-B211</f>
        <v>0</v>
      </c>
      <c r="D211" s="238"/>
      <c r="E211" s="238"/>
    </row>
    <row r="212" spans="1:5" x14ac:dyDescent="0.3">
      <c r="A212" s="245">
        <v>4141</v>
      </c>
      <c r="B212">
        <v>406.79</v>
      </c>
      <c r="C212" s="18">
        <f>VLOOKUP(A212,'VDs DUELOS'!$D$3:$F$1568,3,0)-B212</f>
        <v>0</v>
      </c>
      <c r="D212" s="238"/>
      <c r="E212" s="241"/>
    </row>
    <row r="213" spans="1:5" x14ac:dyDescent="0.3">
      <c r="A213" s="245">
        <v>42165</v>
      </c>
      <c r="B213">
        <v>358.2</v>
      </c>
      <c r="C213" s="18">
        <f>VLOOKUP(A213,'VDs DUELOS'!$D$3:$F$1568,3,0)-B213</f>
        <v>0</v>
      </c>
      <c r="D213" s="238"/>
      <c r="E213" s="241"/>
    </row>
    <row r="214" spans="1:5" x14ac:dyDescent="0.3">
      <c r="A214" s="245">
        <v>42190</v>
      </c>
      <c r="B214">
        <v>56.9</v>
      </c>
      <c r="C214" s="18">
        <f>VLOOKUP(A214,'VDs DUELOS'!$D$3:$F$1568,3,0)-B214</f>
        <v>0</v>
      </c>
      <c r="D214" s="238"/>
      <c r="E214" s="241"/>
    </row>
    <row r="215" spans="1:5" x14ac:dyDescent="0.3">
      <c r="A215" s="245">
        <v>42217</v>
      </c>
      <c r="B215">
        <v>110.05</v>
      </c>
      <c r="C215" s="18">
        <f>VLOOKUP(A215,'VDs DUELOS'!$D$3:$F$1568,3,0)-B215</f>
        <v>0</v>
      </c>
      <c r="D215" s="238"/>
      <c r="E215" s="241"/>
    </row>
    <row r="216" spans="1:5" x14ac:dyDescent="0.3">
      <c r="A216" s="245">
        <v>42220</v>
      </c>
      <c r="B216">
        <v>143.76</v>
      </c>
      <c r="C216" s="18">
        <f>VLOOKUP(A216,'VDs DUELOS'!$D$3:$F$1568,3,0)-B216</f>
        <v>0</v>
      </c>
      <c r="D216" s="238"/>
      <c r="E216" s="241"/>
    </row>
    <row r="217" spans="1:5" x14ac:dyDescent="0.3">
      <c r="A217" s="245">
        <v>42236</v>
      </c>
      <c r="B217">
        <v>39.950000000000003</v>
      </c>
      <c r="C217" s="18">
        <f>VLOOKUP(A217,'VDs DUELOS'!$D$3:$F$1568,3,0)-B217</f>
        <v>0</v>
      </c>
      <c r="D217" s="238"/>
      <c r="E217" s="241"/>
    </row>
    <row r="218" spans="1:5" x14ac:dyDescent="0.3">
      <c r="A218" s="245">
        <v>42249</v>
      </c>
      <c r="B218">
        <v>795.76</v>
      </c>
      <c r="C218" s="18">
        <f>VLOOKUP(A218,'VDs DUELOS'!$D$3:$F$1568,3,0)-B218</f>
        <v>0</v>
      </c>
      <c r="D218" s="238"/>
      <c r="E218" s="241"/>
    </row>
    <row r="219" spans="1:5" x14ac:dyDescent="0.3">
      <c r="A219" s="245">
        <v>42256</v>
      </c>
      <c r="B219">
        <v>308.76</v>
      </c>
      <c r="C219" s="18">
        <f>VLOOKUP(A219,'VDs DUELOS'!$D$3:$F$1568,3,0)-B219</f>
        <v>0</v>
      </c>
      <c r="D219" s="238" t="e">
        <f>VLOOKUP(A219,'K1 Duelos'!$B$9:$D$39,3,0)-B219</f>
        <v>#N/A</v>
      </c>
      <c r="E219" s="241" t="str">
        <f>VLOOKUP(A219,'[1]RED DE VENTAS '!$A$1:$B$2228,2,0)</f>
        <v>JOSE VITALLA CASANAVA</v>
      </c>
    </row>
    <row r="220" spans="1:5" x14ac:dyDescent="0.3">
      <c r="A220" s="245">
        <v>42260</v>
      </c>
      <c r="B220">
        <v>960.53</v>
      </c>
      <c r="C220" s="18">
        <f>VLOOKUP(A220,'VDs DUELOS'!$D$3:$F$1568,3,0)-B220</f>
        <v>0</v>
      </c>
      <c r="D220" s="238"/>
      <c r="E220" s="241"/>
    </row>
    <row r="221" spans="1:5" x14ac:dyDescent="0.3">
      <c r="A221" s="245">
        <v>42270</v>
      </c>
      <c r="B221">
        <v>212.02</v>
      </c>
      <c r="C221" s="18">
        <f>VLOOKUP(A221,'VDs DUELOS'!$D$3:$F$1568,3,0)-B221</f>
        <v>0</v>
      </c>
      <c r="D221" s="238"/>
      <c r="E221" s="241"/>
    </row>
    <row r="222" spans="1:5" x14ac:dyDescent="0.3">
      <c r="A222" s="245">
        <v>423</v>
      </c>
      <c r="B222">
        <v>63.88</v>
      </c>
      <c r="C222" s="18">
        <f>VLOOKUP(A222,'VDs DUELOS'!$D$3:$F$1568,3,0)-B222</f>
        <v>0</v>
      </c>
      <c r="D222" s="238"/>
      <c r="E222" s="241"/>
    </row>
    <row r="223" spans="1:5" x14ac:dyDescent="0.3">
      <c r="A223" s="245">
        <v>4230</v>
      </c>
      <c r="B223">
        <v>7.96</v>
      </c>
      <c r="C223" s="18">
        <f>VLOOKUP(A223,'VDs DUELOS'!$D$3:$F$1568,3,0)-B223</f>
        <v>0</v>
      </c>
      <c r="D223" s="238"/>
      <c r="E223" s="238"/>
    </row>
    <row r="224" spans="1:5" x14ac:dyDescent="0.3">
      <c r="A224" s="245">
        <v>42319</v>
      </c>
      <c r="B224">
        <v>65.900000000000006</v>
      </c>
      <c r="C224" s="18">
        <f>VLOOKUP(A224,'VDs DUELOS'!$D$3:$F$1568,3,0)-B224</f>
        <v>0</v>
      </c>
      <c r="D224" s="238"/>
      <c r="E224" s="241"/>
    </row>
    <row r="225" spans="1:5" x14ac:dyDescent="0.3">
      <c r="A225" s="245">
        <v>42326</v>
      </c>
      <c r="B225">
        <v>647.40000000000009</v>
      </c>
      <c r="C225" s="18">
        <f>VLOOKUP(A225,'VDs DUELOS'!$D$3:$F$1568,3,0)-B225</f>
        <v>0</v>
      </c>
      <c r="D225" s="238"/>
      <c r="E225" s="241"/>
    </row>
    <row r="226" spans="1:5" x14ac:dyDescent="0.3">
      <c r="A226" s="245">
        <v>42330</v>
      </c>
      <c r="B226">
        <v>2013.25</v>
      </c>
      <c r="C226" s="18">
        <f>VLOOKUP(A226,'VDs DUELOS'!$D$3:$F$1568,3,0)-B226</f>
        <v>0</v>
      </c>
      <c r="D226" s="238"/>
      <c r="E226" s="238"/>
    </row>
    <row r="227" spans="1:5" x14ac:dyDescent="0.3">
      <c r="A227" s="245">
        <v>42348</v>
      </c>
      <c r="B227">
        <v>550.25</v>
      </c>
      <c r="C227" s="18">
        <f>VLOOKUP(A227,'VDs DUELOS'!$D$3:$F$1568,3,0)-B227</f>
        <v>0</v>
      </c>
      <c r="D227" s="238"/>
      <c r="E227" s="241"/>
    </row>
    <row r="228" spans="1:5" x14ac:dyDescent="0.3">
      <c r="A228" s="245">
        <v>42356</v>
      </c>
      <c r="B228">
        <v>192.27</v>
      </c>
      <c r="C228" s="18">
        <f>VLOOKUP(A228,'VDs DUELOS'!$D$3:$F$1568,3,0)-B228</f>
        <v>0</v>
      </c>
      <c r="D228" s="238"/>
      <c r="E228" s="241"/>
    </row>
    <row r="229" spans="1:5" x14ac:dyDescent="0.3">
      <c r="A229" s="245">
        <v>42369</v>
      </c>
      <c r="B229">
        <v>18.48</v>
      </c>
      <c r="C229" s="18">
        <f>VLOOKUP(A229,'VDs DUELOS'!$D$3:$F$1568,3,0)-B229</f>
        <v>0</v>
      </c>
      <c r="D229" s="238"/>
      <c r="E229" s="241"/>
    </row>
    <row r="230" spans="1:5" x14ac:dyDescent="0.3">
      <c r="A230" s="245">
        <v>42384</v>
      </c>
      <c r="B230">
        <v>382.8</v>
      </c>
      <c r="C230" s="18">
        <f>VLOOKUP(A230,'VDs DUELOS'!$D$3:$F$1568,3,0)-B230</f>
        <v>0</v>
      </c>
      <c r="D230" s="238"/>
      <c r="E230" s="238"/>
    </row>
    <row r="231" spans="1:5" x14ac:dyDescent="0.3">
      <c r="A231" s="245">
        <v>42393</v>
      </c>
      <c r="B231">
        <v>161.59</v>
      </c>
      <c r="C231" s="18">
        <f>VLOOKUP(A231,'VDs DUELOS'!$D$3:$F$1568,3,0)-B231</f>
        <v>0</v>
      </c>
      <c r="D231" s="238"/>
      <c r="E231" s="241"/>
    </row>
    <row r="232" spans="1:5" x14ac:dyDescent="0.3">
      <c r="A232" s="245">
        <v>42400</v>
      </c>
      <c r="B232">
        <v>30</v>
      </c>
      <c r="C232" s="18">
        <f>VLOOKUP(A232,'VDs DUELOS'!$D$3:$F$1568,3,0)-B232</f>
        <v>0</v>
      </c>
      <c r="D232" s="238"/>
      <c r="E232" s="241"/>
    </row>
    <row r="233" spans="1:5" x14ac:dyDescent="0.3">
      <c r="A233" s="245">
        <v>42401</v>
      </c>
      <c r="B233">
        <v>43.87</v>
      </c>
      <c r="C233" s="18">
        <f>VLOOKUP(A233,'VDs DUELOS'!$D$3:$F$1568,3,0)-B233</f>
        <v>0</v>
      </c>
      <c r="D233" s="238"/>
      <c r="E233" s="241"/>
    </row>
    <row r="234" spans="1:5" x14ac:dyDescent="0.3">
      <c r="A234" s="245">
        <v>42436</v>
      </c>
      <c r="B234">
        <v>79.599999999999994</v>
      </c>
      <c r="C234" s="18">
        <f>VLOOKUP(A234,'VDs DUELOS'!$D$3:$F$1568,3,0)-B234</f>
        <v>0</v>
      </c>
      <c r="D234" s="238"/>
      <c r="E234" s="241"/>
    </row>
    <row r="235" spans="1:5" x14ac:dyDescent="0.3">
      <c r="A235" s="245">
        <v>42467</v>
      </c>
      <c r="B235">
        <v>81.25</v>
      </c>
      <c r="C235" s="18">
        <f>VLOOKUP(A235,'VDs DUELOS'!$D$3:$F$1568,3,0)-B235</f>
        <v>0</v>
      </c>
      <c r="D235" s="238"/>
      <c r="E235" s="241"/>
    </row>
    <row r="236" spans="1:5" x14ac:dyDescent="0.3">
      <c r="A236" s="245">
        <v>4268</v>
      </c>
      <c r="B236">
        <v>195</v>
      </c>
      <c r="C236" s="18">
        <f>VLOOKUP(A236,'VDs DUELOS'!$D$3:$F$1568,3,0)-B236</f>
        <v>0</v>
      </c>
      <c r="D236" s="238"/>
      <c r="E236" s="241"/>
    </row>
    <row r="237" spans="1:5" x14ac:dyDescent="0.3">
      <c r="A237" s="245">
        <v>43</v>
      </c>
      <c r="B237">
        <v>90.9</v>
      </c>
      <c r="C237" s="18">
        <f>VLOOKUP(A237,'VDs DUELOS'!$D$3:$F$1568,3,0)-B237</f>
        <v>0</v>
      </c>
      <c r="D237" s="238"/>
      <c r="E237" s="241"/>
    </row>
    <row r="238" spans="1:5" x14ac:dyDescent="0.3">
      <c r="A238" s="245">
        <v>43007</v>
      </c>
      <c r="B238">
        <v>7.32</v>
      </c>
      <c r="C238" s="18">
        <f>VLOOKUP(A238,'VDs DUELOS'!$D$3:$F$1568,3,0)-B238</f>
        <v>0</v>
      </c>
      <c r="D238" s="238"/>
      <c r="E238" s="241"/>
    </row>
    <row r="239" spans="1:5" x14ac:dyDescent="0.3">
      <c r="A239" s="245">
        <v>43008</v>
      </c>
      <c r="B239">
        <v>762.48</v>
      </c>
      <c r="C239" s="18">
        <f>VLOOKUP(A239,'VDs DUELOS'!$D$3:$F$1568,3,0)-B239</f>
        <v>0</v>
      </c>
      <c r="D239" s="238"/>
      <c r="E239" s="241"/>
    </row>
    <row r="240" spans="1:5" x14ac:dyDescent="0.3">
      <c r="A240" s="245">
        <v>43077</v>
      </c>
      <c r="B240">
        <v>229.2</v>
      </c>
      <c r="C240" s="18">
        <f>VLOOKUP(A240,'VDs DUELOS'!$D$3:$F$1568,3,0)-B240</f>
        <v>0</v>
      </c>
      <c r="D240" s="238"/>
      <c r="E240" s="241"/>
    </row>
    <row r="241" spans="1:5" x14ac:dyDescent="0.3">
      <c r="A241" s="245">
        <v>4322</v>
      </c>
      <c r="B241">
        <v>0</v>
      </c>
      <c r="C241" s="18">
        <f>VLOOKUP(A241,'VDs DUELOS'!$D$3:$F$1568,3,0)-B241</f>
        <v>0</v>
      </c>
      <c r="D241" s="238"/>
      <c r="E241" s="241"/>
    </row>
    <row r="242" spans="1:5" x14ac:dyDescent="0.3">
      <c r="A242" s="245">
        <v>4323</v>
      </c>
      <c r="B242">
        <v>37.200000000000003</v>
      </c>
      <c r="C242" s="18">
        <f>VLOOKUP(A242,'VDs DUELOS'!$D$3:$F$1568,3,0)-B242</f>
        <v>0</v>
      </c>
      <c r="D242" s="238"/>
      <c r="E242" s="241"/>
    </row>
    <row r="243" spans="1:5" x14ac:dyDescent="0.3">
      <c r="A243" s="245">
        <v>4388</v>
      </c>
      <c r="B243">
        <v>37.28</v>
      </c>
      <c r="C243" s="18">
        <f>VLOOKUP(A243,'VDs DUELOS'!$D$3:$F$1568,3,0)-B243</f>
        <v>0</v>
      </c>
      <c r="D243" s="238"/>
      <c r="E243" s="241"/>
    </row>
    <row r="244" spans="1:5" x14ac:dyDescent="0.3">
      <c r="A244" s="245">
        <v>4434</v>
      </c>
      <c r="B244">
        <v>289.94</v>
      </c>
      <c r="C244" s="18">
        <f>VLOOKUP(A244,'VDs DUELOS'!$D$3:$F$1568,3,0)-B244</f>
        <v>0</v>
      </c>
      <c r="D244" s="238"/>
      <c r="E244" s="241"/>
    </row>
    <row r="245" spans="1:5" x14ac:dyDescent="0.3">
      <c r="A245" s="245">
        <v>4541</v>
      </c>
      <c r="B245">
        <v>278.11</v>
      </c>
      <c r="C245" s="18">
        <f>VLOOKUP(A245,'VDs DUELOS'!$D$3:$F$1568,3,0)-B245</f>
        <v>0</v>
      </c>
      <c r="D245" s="238"/>
      <c r="E245" s="241"/>
    </row>
    <row r="246" spans="1:5" x14ac:dyDescent="0.3">
      <c r="A246" s="245">
        <v>4564</v>
      </c>
      <c r="B246">
        <v>1078.69</v>
      </c>
      <c r="C246" s="18">
        <f>VLOOKUP(A246,'VDs DUELOS'!$D$3:$F$1568,3,0)-B246</f>
        <v>0</v>
      </c>
      <c r="D246" s="238"/>
      <c r="E246" s="238"/>
    </row>
    <row r="247" spans="1:5" x14ac:dyDescent="0.3">
      <c r="A247" s="245">
        <v>4584</v>
      </c>
      <c r="B247">
        <v>49.98</v>
      </c>
      <c r="C247" s="18">
        <f>VLOOKUP(A247,'VDs DUELOS'!$D$3:$F$1568,3,0)-B247</f>
        <v>0</v>
      </c>
      <c r="D247" s="238"/>
      <c r="E247" s="241"/>
    </row>
    <row r="248" spans="1:5" x14ac:dyDescent="0.3">
      <c r="A248" s="245">
        <v>4617</v>
      </c>
      <c r="B248">
        <v>2940.9</v>
      </c>
      <c r="C248" s="18">
        <f>VLOOKUP(A248,'VDs DUELOS'!$D$3:$F$1568,3,0)-B248</f>
        <v>0</v>
      </c>
      <c r="D248" s="238"/>
      <c r="E248" s="238"/>
    </row>
    <row r="249" spans="1:5" x14ac:dyDescent="0.3">
      <c r="A249" s="245">
        <v>4639</v>
      </c>
      <c r="B249">
        <v>38.5</v>
      </c>
      <c r="C249" s="18">
        <f>VLOOKUP(A249,'VDs DUELOS'!$D$3:$F$1568,3,0)-B249</f>
        <v>0</v>
      </c>
      <c r="D249" s="238"/>
      <c r="E249" s="241"/>
    </row>
    <row r="250" spans="1:5" x14ac:dyDescent="0.3">
      <c r="A250" s="245">
        <v>4658</v>
      </c>
      <c r="B250">
        <v>0</v>
      </c>
      <c r="C250" s="18">
        <f>VLOOKUP(A250,'VDs DUELOS'!$D$3:$F$1568,3,0)-B250</f>
        <v>0</v>
      </c>
      <c r="D250" s="238"/>
      <c r="E250" s="241"/>
    </row>
    <row r="251" spans="1:5" x14ac:dyDescent="0.3">
      <c r="A251" s="245">
        <v>4665</v>
      </c>
      <c r="B251">
        <v>274.25</v>
      </c>
      <c r="C251" s="18">
        <f>VLOOKUP(A251,'VDs DUELOS'!$D$3:$F$1568,3,0)-B251</f>
        <v>0</v>
      </c>
      <c r="D251" s="238"/>
      <c r="E251" s="241"/>
    </row>
    <row r="252" spans="1:5" x14ac:dyDescent="0.3">
      <c r="A252" s="245">
        <v>47032</v>
      </c>
      <c r="B252">
        <v>943.01</v>
      </c>
      <c r="C252" s="18">
        <f>VLOOKUP(A252,'VDs DUELOS'!$D$3:$F$1568,3,0)-B252</f>
        <v>0</v>
      </c>
      <c r="D252" s="238"/>
      <c r="E252" s="241"/>
    </row>
    <row r="253" spans="1:5" x14ac:dyDescent="0.3">
      <c r="A253" s="245">
        <v>4735</v>
      </c>
      <c r="B253">
        <v>512.48</v>
      </c>
      <c r="C253" s="18">
        <f>VLOOKUP(A253,'VDs DUELOS'!$D$3:$F$1568,3,0)-B253</f>
        <v>0</v>
      </c>
      <c r="D253" s="238"/>
      <c r="E253" s="241"/>
    </row>
    <row r="254" spans="1:5" x14ac:dyDescent="0.3">
      <c r="A254" s="245">
        <v>4778</v>
      </c>
      <c r="B254">
        <v>662.51</v>
      </c>
      <c r="C254" s="18" t="e">
        <f>VLOOKUP(A254,'VDs DUELOS'!$D$3:$F$1568,3,0)-B254</f>
        <v>#N/A</v>
      </c>
      <c r="D254" s="238"/>
      <c r="E254" s="241"/>
    </row>
    <row r="255" spans="1:5" x14ac:dyDescent="0.3">
      <c r="A255" s="245">
        <v>4790</v>
      </c>
      <c r="B255">
        <v>1130.48</v>
      </c>
      <c r="C255" s="18">
        <f>VLOOKUP(A255,'VDs DUELOS'!$D$3:$F$1568,3,0)-B255</f>
        <v>0</v>
      </c>
      <c r="D255" s="238"/>
      <c r="E255" s="241"/>
    </row>
    <row r="256" spans="1:5" x14ac:dyDescent="0.3">
      <c r="A256" s="245">
        <v>481</v>
      </c>
      <c r="B256">
        <v>675.27</v>
      </c>
      <c r="C256" s="18">
        <f>VLOOKUP(A256,'VDs DUELOS'!$D$3:$F$1568,3,0)-B256</f>
        <v>0</v>
      </c>
      <c r="D256" s="238"/>
      <c r="E256" s="241"/>
    </row>
    <row r="257" spans="1:5" x14ac:dyDescent="0.3">
      <c r="A257" s="245">
        <v>4833</v>
      </c>
      <c r="B257">
        <v>211.5</v>
      </c>
      <c r="C257" s="18">
        <f>VLOOKUP(A257,'VDs DUELOS'!$D$3:$F$1568,3,0)-B257</f>
        <v>0</v>
      </c>
      <c r="D257" s="238"/>
      <c r="E257" s="241"/>
    </row>
    <row r="258" spans="1:5" x14ac:dyDescent="0.3">
      <c r="A258" s="245">
        <v>487</v>
      </c>
      <c r="B258">
        <v>905.5</v>
      </c>
      <c r="C258" s="18">
        <f>VLOOKUP(A258,'VDs DUELOS'!$D$3:$F$1568,3,0)-B258</f>
        <v>0</v>
      </c>
      <c r="D258" s="238"/>
      <c r="E258" s="241"/>
    </row>
    <row r="259" spans="1:5" x14ac:dyDescent="0.3">
      <c r="A259" s="245">
        <v>4950</v>
      </c>
      <c r="B259">
        <v>415.8</v>
      </c>
      <c r="C259" s="18">
        <f>VLOOKUP(A259,'VDs DUELOS'!$D$3:$F$1568,3,0)-B259</f>
        <v>0</v>
      </c>
      <c r="D259" s="238"/>
      <c r="E259" s="241"/>
    </row>
    <row r="260" spans="1:5" x14ac:dyDescent="0.3">
      <c r="A260" s="245">
        <v>50055</v>
      </c>
      <c r="B260">
        <v>1229.3600000000001</v>
      </c>
      <c r="C260" s="18">
        <f>VLOOKUP(A260,'VDs DUELOS'!$D$3:$F$1568,3,0)-B260</f>
        <v>0</v>
      </c>
      <c r="D260" s="238"/>
      <c r="E260" s="241"/>
    </row>
    <row r="261" spans="1:5" x14ac:dyDescent="0.3">
      <c r="A261" s="245">
        <v>50097</v>
      </c>
      <c r="B261">
        <v>338.29999999999995</v>
      </c>
      <c r="C261" s="18">
        <f>VLOOKUP(A261,'VDs DUELOS'!$D$3:$F$1568,3,0)-B261</f>
        <v>0</v>
      </c>
      <c r="D261" s="238"/>
      <c r="E261" s="241"/>
    </row>
    <row r="262" spans="1:5" x14ac:dyDescent="0.3">
      <c r="A262" s="245">
        <v>50210</v>
      </c>
      <c r="B262">
        <v>267.36</v>
      </c>
      <c r="C262" s="18">
        <f>VLOOKUP(A262,'VDs DUELOS'!$D$3:$F$1568,3,0)-B262</f>
        <v>0</v>
      </c>
      <c r="D262" s="238"/>
      <c r="E262" s="241"/>
    </row>
    <row r="263" spans="1:5" x14ac:dyDescent="0.3">
      <c r="A263" s="245">
        <v>50279</v>
      </c>
      <c r="B263">
        <v>618.97</v>
      </c>
      <c r="C263" s="18">
        <f>VLOOKUP(A263,'VDs DUELOS'!$D$3:$F$1568,3,0)-B263</f>
        <v>0</v>
      </c>
      <c r="D263" s="238"/>
      <c r="E263" s="241"/>
    </row>
    <row r="264" spans="1:5" x14ac:dyDescent="0.3">
      <c r="A264" s="245">
        <v>5043</v>
      </c>
      <c r="B264">
        <v>191.2</v>
      </c>
      <c r="C264" s="18">
        <f>VLOOKUP(A264,'VDs DUELOS'!$D$3:$F$1568,3,0)-B264</f>
        <v>0</v>
      </c>
      <c r="D264" s="238"/>
      <c r="E264" s="241"/>
    </row>
    <row r="265" spans="1:5" x14ac:dyDescent="0.3">
      <c r="A265" s="245">
        <v>5074</v>
      </c>
      <c r="B265">
        <v>1638.33</v>
      </c>
      <c r="C265" s="18">
        <f>VLOOKUP(A265,'VDs DUELOS'!$D$3:$F$1568,3,0)-B265</f>
        <v>0</v>
      </c>
      <c r="D265" s="238"/>
      <c r="E265" s="241"/>
    </row>
    <row r="266" spans="1:5" x14ac:dyDescent="0.3">
      <c r="A266" s="245">
        <v>511</v>
      </c>
      <c r="B266">
        <v>114.57</v>
      </c>
      <c r="C266" s="18">
        <f>VLOOKUP(A266,'VDs DUELOS'!$D$3:$F$1568,3,0)-B266</f>
        <v>0</v>
      </c>
      <c r="D266" s="238"/>
      <c r="E266" s="241"/>
    </row>
    <row r="267" spans="1:5" x14ac:dyDescent="0.3">
      <c r="A267" s="245">
        <v>52011</v>
      </c>
      <c r="B267">
        <v>182.22</v>
      </c>
      <c r="C267" s="18">
        <f>VLOOKUP(A267,'VDs DUELOS'!$D$3:$F$1568,3,0)-B267</f>
        <v>0</v>
      </c>
      <c r="D267" s="238"/>
      <c r="E267" s="241"/>
    </row>
    <row r="268" spans="1:5" x14ac:dyDescent="0.3">
      <c r="A268" s="245">
        <v>52034</v>
      </c>
      <c r="B268">
        <v>56.6</v>
      </c>
      <c r="C268" s="18">
        <f>VLOOKUP(A268,'VDs DUELOS'!$D$3:$F$1568,3,0)-B268</f>
        <v>0</v>
      </c>
      <c r="D268" s="238"/>
      <c r="E268" s="241"/>
    </row>
    <row r="269" spans="1:5" x14ac:dyDescent="0.3">
      <c r="A269" s="245">
        <v>52036</v>
      </c>
      <c r="B269">
        <v>111.63</v>
      </c>
      <c r="C269" s="18">
        <f>VLOOKUP(A269,'VDs DUELOS'!$D$3:$F$1568,3,0)-B269</f>
        <v>0</v>
      </c>
      <c r="D269" s="238"/>
      <c r="E269" s="241"/>
    </row>
    <row r="270" spans="1:5" x14ac:dyDescent="0.3">
      <c r="A270" s="245">
        <v>52061</v>
      </c>
      <c r="B270">
        <v>76.56</v>
      </c>
      <c r="C270" s="18">
        <f>VLOOKUP(A270,'VDs DUELOS'!$D$3:$F$1568,3,0)-B270</f>
        <v>0</v>
      </c>
      <c r="D270" s="238"/>
      <c r="E270" s="241"/>
    </row>
    <row r="271" spans="1:5" x14ac:dyDescent="0.3">
      <c r="A271" s="245">
        <v>52099</v>
      </c>
      <c r="B271">
        <v>193.74</v>
      </c>
      <c r="C271" s="18">
        <f>VLOOKUP(A271,'VDs DUELOS'!$D$3:$F$1568,3,0)-B271</f>
        <v>0</v>
      </c>
      <c r="D271" s="238"/>
      <c r="E271" s="241"/>
    </row>
    <row r="272" spans="1:5" x14ac:dyDescent="0.3">
      <c r="A272" s="245">
        <v>52100</v>
      </c>
      <c r="B272">
        <v>77.64</v>
      </c>
      <c r="C272" s="18">
        <f>VLOOKUP(A272,'VDs DUELOS'!$D$3:$F$1568,3,0)-B272</f>
        <v>0</v>
      </c>
      <c r="D272" s="238"/>
      <c r="E272" s="238"/>
    </row>
    <row r="273" spans="1:5" x14ac:dyDescent="0.3">
      <c r="A273" s="245">
        <v>52109</v>
      </c>
      <c r="B273">
        <v>119.39</v>
      </c>
      <c r="C273" s="18">
        <f>VLOOKUP(A273,'VDs DUELOS'!$D$3:$F$1568,3,0)-B273</f>
        <v>0</v>
      </c>
      <c r="D273" s="238" t="e">
        <f>VLOOKUP(A273,'K1 Duelos'!$B$9:$D$39,3,0)-B273</f>
        <v>#N/A</v>
      </c>
      <c r="E273" s="241"/>
    </row>
    <row r="274" spans="1:5" x14ac:dyDescent="0.3">
      <c r="A274" s="245">
        <v>52124</v>
      </c>
      <c r="B274">
        <v>441.35</v>
      </c>
      <c r="C274" s="18">
        <f>VLOOKUP(A274,'VDs DUELOS'!$D$3:$F$1568,3,0)-B274</f>
        <v>0</v>
      </c>
      <c r="D274" s="238"/>
      <c r="E274" s="241"/>
    </row>
    <row r="275" spans="1:5" x14ac:dyDescent="0.3">
      <c r="A275" s="245">
        <v>52155</v>
      </c>
      <c r="B275">
        <v>190</v>
      </c>
      <c r="C275" s="18">
        <f>VLOOKUP(A275,'VDs DUELOS'!$D$3:$F$1568,3,0)-B275</f>
        <v>0</v>
      </c>
      <c r="D275" s="238"/>
      <c r="E275" s="241"/>
    </row>
    <row r="276" spans="1:5" x14ac:dyDescent="0.3">
      <c r="A276" s="245">
        <v>52178</v>
      </c>
      <c r="B276">
        <v>11.45</v>
      </c>
      <c r="C276" s="18">
        <f>VLOOKUP(A276,'VDs DUELOS'!$D$3:$F$1568,3,0)-B276</f>
        <v>0</v>
      </c>
      <c r="D276" s="238"/>
      <c r="E276" s="241"/>
    </row>
    <row r="277" spans="1:5" x14ac:dyDescent="0.3">
      <c r="A277" s="245">
        <v>52192</v>
      </c>
      <c r="B277">
        <v>222.53</v>
      </c>
      <c r="C277" s="18">
        <f>VLOOKUP(A277,'VDs DUELOS'!$D$3:$F$1568,3,0)-B277</f>
        <v>0</v>
      </c>
      <c r="D277" s="238"/>
      <c r="E277" s="241"/>
    </row>
    <row r="278" spans="1:5" x14ac:dyDescent="0.3">
      <c r="A278" s="245">
        <v>52197</v>
      </c>
      <c r="B278">
        <v>316.44</v>
      </c>
      <c r="C278" s="18">
        <f>VLOOKUP(A278,'VDs DUELOS'!$D$3:$F$1568,3,0)-B278</f>
        <v>0</v>
      </c>
      <c r="D278" s="238"/>
      <c r="E278" s="241"/>
    </row>
    <row r="279" spans="1:5" x14ac:dyDescent="0.3">
      <c r="A279" s="245">
        <v>52237</v>
      </c>
      <c r="B279">
        <v>53.99</v>
      </c>
      <c r="C279" s="18">
        <f>VLOOKUP(A279,'VDs DUELOS'!$D$3:$F$1568,3,0)-B279</f>
        <v>0</v>
      </c>
      <c r="D279" s="238"/>
      <c r="E279" s="241"/>
    </row>
    <row r="280" spans="1:5" x14ac:dyDescent="0.3">
      <c r="A280" s="245">
        <v>52244</v>
      </c>
      <c r="B280">
        <v>449.1</v>
      </c>
      <c r="C280" s="18">
        <f>VLOOKUP(A280,'VDs DUELOS'!$D$3:$F$1568,3,0)-B280</f>
        <v>0</v>
      </c>
      <c r="D280" s="238"/>
      <c r="E280" s="241"/>
    </row>
    <row r="281" spans="1:5" x14ac:dyDescent="0.3">
      <c r="A281" s="245">
        <v>52270</v>
      </c>
      <c r="B281">
        <v>182.01</v>
      </c>
      <c r="C281" s="18">
        <f>VLOOKUP(A281,'VDs DUELOS'!$D$3:$F$1568,3,0)-B281</f>
        <v>0</v>
      </c>
      <c r="D281" s="238"/>
      <c r="E281" s="241"/>
    </row>
    <row r="282" spans="1:5" x14ac:dyDescent="0.3">
      <c r="A282" s="245">
        <v>52286</v>
      </c>
      <c r="B282">
        <v>0</v>
      </c>
      <c r="C282" s="18">
        <f>VLOOKUP(A282,'VDs DUELOS'!$D$3:$F$1568,3,0)-B282</f>
        <v>0</v>
      </c>
      <c r="D282" s="238"/>
      <c r="E282" s="241"/>
    </row>
    <row r="283" spans="1:5" x14ac:dyDescent="0.3">
      <c r="A283" s="245">
        <v>52287</v>
      </c>
      <c r="B283">
        <v>58.91</v>
      </c>
      <c r="C283" s="18">
        <f>VLOOKUP(A283,'VDs DUELOS'!$D$3:$F$1568,3,0)-B283</f>
        <v>0</v>
      </c>
      <c r="D283" s="238"/>
      <c r="E283" s="241"/>
    </row>
    <row r="284" spans="1:5" x14ac:dyDescent="0.3">
      <c r="A284" s="245">
        <v>52310</v>
      </c>
      <c r="B284">
        <v>81.760000000000005</v>
      </c>
      <c r="C284" s="18">
        <f>VLOOKUP(A284,'VDs DUELOS'!$D$3:$F$1568,3,0)-B284</f>
        <v>0</v>
      </c>
      <c r="D284" s="238"/>
      <c r="E284" s="241"/>
    </row>
    <row r="285" spans="1:5" x14ac:dyDescent="0.3">
      <c r="A285" s="245">
        <v>52322</v>
      </c>
      <c r="B285">
        <v>594.35</v>
      </c>
      <c r="C285" s="18">
        <f>VLOOKUP(A285,'VDs DUELOS'!$D$3:$F$1568,3,0)-B285</f>
        <v>0</v>
      </c>
      <c r="D285" s="238" t="e">
        <f>VLOOKUP(A285,'K1 Duelos'!$B$9:$D$39,3,0)-B285</f>
        <v>#N/A</v>
      </c>
      <c r="E285" s="241" t="str">
        <f>VLOOKUP(A285,'[1]RED DE VENTAS '!$A$1:$B$2228,2,0)</f>
        <v>BERNARDO LIROLA SAEZ</v>
      </c>
    </row>
    <row r="286" spans="1:5" x14ac:dyDescent="0.3">
      <c r="A286" s="245">
        <v>52335</v>
      </c>
      <c r="B286">
        <v>30.05</v>
      </c>
      <c r="C286" s="18">
        <f>VLOOKUP(A286,'VDs DUELOS'!$D$3:$F$1568,3,0)-B286</f>
        <v>0</v>
      </c>
      <c r="D286" s="238" t="e">
        <f>VLOOKUP(A286,'K1 Duelos'!$B$9:$D$39,3,0)-B286</f>
        <v>#N/A</v>
      </c>
      <c r="E286" s="241" t="str">
        <f>VLOOKUP(A286,'[1]RED DE VENTAS '!$A$1:$B$2228,2,0)</f>
        <v>RUBEN ROMERO DOMINGUEZ</v>
      </c>
    </row>
    <row r="287" spans="1:5" x14ac:dyDescent="0.3">
      <c r="A287" s="245">
        <v>52340</v>
      </c>
      <c r="B287">
        <v>51.48</v>
      </c>
      <c r="C287" s="18">
        <f>VLOOKUP(A287,'VDs DUELOS'!$D$3:$F$1568,3,0)-B287</f>
        <v>0</v>
      </c>
      <c r="D287" s="238"/>
      <c r="E287" s="241"/>
    </row>
    <row r="288" spans="1:5" x14ac:dyDescent="0.3">
      <c r="A288" s="245">
        <v>52369</v>
      </c>
      <c r="B288">
        <v>121.34</v>
      </c>
      <c r="C288" s="18">
        <f>VLOOKUP(A288,'VDs DUELOS'!$D$3:$F$1568,3,0)-B288</f>
        <v>0</v>
      </c>
      <c r="D288" s="238"/>
      <c r="E288" s="241"/>
    </row>
    <row r="289" spans="1:5" x14ac:dyDescent="0.3">
      <c r="A289" s="245">
        <v>52379</v>
      </c>
      <c r="B289">
        <v>244.9</v>
      </c>
      <c r="C289" s="18">
        <f>VLOOKUP(A289,'VDs DUELOS'!$D$3:$F$1568,3,0)-B289</f>
        <v>0</v>
      </c>
      <c r="D289" s="238"/>
      <c r="E289" s="241"/>
    </row>
    <row r="290" spans="1:5" x14ac:dyDescent="0.3">
      <c r="A290" s="245">
        <v>52383</v>
      </c>
      <c r="B290">
        <v>125.22</v>
      </c>
      <c r="C290" s="18">
        <f>VLOOKUP(A290,'VDs DUELOS'!$D$3:$F$1568,3,0)-B290</f>
        <v>0</v>
      </c>
      <c r="D290" s="238"/>
      <c r="E290" s="241"/>
    </row>
    <row r="291" spans="1:5" x14ac:dyDescent="0.3">
      <c r="A291" s="245">
        <v>52418</v>
      </c>
      <c r="B291">
        <v>60.45</v>
      </c>
      <c r="C291" s="18" t="e">
        <f>VLOOKUP(A291,'VDs DUELOS'!$D$3:$F$1568,3,0)-B291</f>
        <v>#N/A</v>
      </c>
      <c r="D291" s="238"/>
      <c r="E291" s="241"/>
    </row>
    <row r="292" spans="1:5" x14ac:dyDescent="0.3">
      <c r="A292" s="245">
        <v>52419</v>
      </c>
      <c r="B292">
        <v>118.8</v>
      </c>
      <c r="C292" s="18">
        <f>VLOOKUP(A292,'VDs DUELOS'!$D$3:$F$1568,3,0)-B292</f>
        <v>0</v>
      </c>
      <c r="D292" s="238"/>
      <c r="E292" s="241"/>
    </row>
    <row r="293" spans="1:5" x14ac:dyDescent="0.3">
      <c r="A293" s="245">
        <v>52456</v>
      </c>
      <c r="B293">
        <v>234.13</v>
      </c>
      <c r="C293" s="18">
        <f>VLOOKUP(A293,'VDs DUELOS'!$D$3:$F$1568,3,0)-B293</f>
        <v>0</v>
      </c>
      <c r="D293" s="238"/>
      <c r="E293" s="241"/>
    </row>
    <row r="294" spans="1:5" x14ac:dyDescent="0.3">
      <c r="A294" s="245">
        <v>5247</v>
      </c>
      <c r="B294">
        <v>0</v>
      </c>
      <c r="C294" s="18">
        <f>VLOOKUP(A294,'VDs DUELOS'!$D$3:$F$1568,3,0)-B294</f>
        <v>0</v>
      </c>
      <c r="D294" s="238" t="e">
        <f>VLOOKUP(A294,'K1 Duelos'!$B$9:$D$39,3,0)-B294</f>
        <v>#N/A</v>
      </c>
      <c r="E294" s="241" t="str">
        <f>VLOOKUP(A294,'[1]RED DE VENTAS '!$A$1:$B$2228,2,0)</f>
        <v>PABLO MARTIN DIAZ</v>
      </c>
    </row>
    <row r="295" spans="1:5" x14ac:dyDescent="0.3">
      <c r="A295" s="245">
        <v>52495</v>
      </c>
      <c r="B295">
        <v>323.74</v>
      </c>
      <c r="C295" s="18">
        <f>VLOOKUP(A295,'VDs DUELOS'!$D$3:$F$1568,3,0)-B295</f>
        <v>0</v>
      </c>
      <c r="D295" s="238"/>
      <c r="E295" s="241"/>
    </row>
    <row r="296" spans="1:5" x14ac:dyDescent="0.3">
      <c r="A296" s="245">
        <v>52509</v>
      </c>
      <c r="B296">
        <v>10.81</v>
      </c>
      <c r="C296" s="18">
        <f>VLOOKUP(A296,'VDs DUELOS'!$D$3:$F$1568,3,0)-B296</f>
        <v>0</v>
      </c>
      <c r="D296" s="238"/>
      <c r="E296" s="238"/>
    </row>
    <row r="297" spans="1:5" x14ac:dyDescent="0.3">
      <c r="A297" s="245">
        <v>52532</v>
      </c>
      <c r="B297">
        <v>0</v>
      </c>
      <c r="C297" s="18">
        <f>VLOOKUP(A297,'VDs DUELOS'!$D$3:$F$1568,3,0)-B297</f>
        <v>0</v>
      </c>
      <c r="D297" s="238" t="e">
        <f>VLOOKUP(A297,'K1 Duelos'!$B$9:$D$39,3,0)-B297</f>
        <v>#N/A</v>
      </c>
      <c r="E297" s="241"/>
    </row>
    <row r="298" spans="1:5" x14ac:dyDescent="0.3">
      <c r="A298" s="245">
        <v>52539</v>
      </c>
      <c r="B298">
        <v>975.24</v>
      </c>
      <c r="C298" s="18">
        <f>VLOOKUP(A298,'VDs DUELOS'!$D$3:$F$1568,3,0)-B298</f>
        <v>0</v>
      </c>
      <c r="D298" s="238"/>
      <c r="E298" s="238"/>
    </row>
    <row r="299" spans="1:5" x14ac:dyDescent="0.3">
      <c r="A299" s="245">
        <v>52546</v>
      </c>
      <c r="B299">
        <v>541.13</v>
      </c>
      <c r="C299" s="18">
        <f>VLOOKUP(A299,'VDs DUELOS'!$D$3:$F$1568,3,0)-B299</f>
        <v>0</v>
      </c>
      <c r="D299" s="238"/>
      <c r="E299" s="238"/>
    </row>
    <row r="300" spans="1:5" x14ac:dyDescent="0.3">
      <c r="A300" s="245">
        <v>52566</v>
      </c>
      <c r="B300">
        <v>912.23</v>
      </c>
      <c r="C300" s="18">
        <f>VLOOKUP(A300,'VDs DUELOS'!$D$3:$F$1568,3,0)-B300</f>
        <v>0</v>
      </c>
      <c r="D300" s="238" t="e">
        <f>VLOOKUP(A300,'K1 Duelos'!$B$9:$D$39,3,0)-B300</f>
        <v>#N/A</v>
      </c>
      <c r="E300" s="241" t="str">
        <f>VLOOKUP(A300,'[1]RED DE VENTAS '!$A$1:$B$2228,2,0)</f>
        <v>JUAN BEDMAR LOZANO</v>
      </c>
    </row>
    <row r="301" spans="1:5" x14ac:dyDescent="0.3">
      <c r="A301" s="245">
        <v>52578</v>
      </c>
      <c r="B301">
        <v>69</v>
      </c>
      <c r="C301" s="18">
        <f>VLOOKUP(A301,'VDs DUELOS'!$D$3:$F$1568,3,0)-B301</f>
        <v>0</v>
      </c>
      <c r="D301" s="238"/>
      <c r="E301" s="238"/>
    </row>
    <row r="302" spans="1:5" x14ac:dyDescent="0.3">
      <c r="A302" s="245">
        <v>52597</v>
      </c>
      <c r="B302">
        <v>136.97</v>
      </c>
      <c r="C302" s="18">
        <f>VLOOKUP(A302,'VDs DUELOS'!$D$3:$F$1568,3,0)-B302</f>
        <v>0</v>
      </c>
      <c r="D302" s="238"/>
      <c r="E302" s="241"/>
    </row>
    <row r="303" spans="1:5" x14ac:dyDescent="0.3">
      <c r="A303" s="245">
        <v>52625</v>
      </c>
      <c r="B303">
        <v>306.12</v>
      </c>
      <c r="C303" s="18">
        <f>VLOOKUP(A303,'VDs DUELOS'!$D$3:$F$1568,3,0)-B303</f>
        <v>0</v>
      </c>
      <c r="D303" s="238"/>
      <c r="E303" s="241"/>
    </row>
    <row r="304" spans="1:5" x14ac:dyDescent="0.3">
      <c r="A304" s="245">
        <v>52629</v>
      </c>
      <c r="B304">
        <v>59.5</v>
      </c>
      <c r="C304" s="18">
        <f>VLOOKUP(A304,'VDs DUELOS'!$D$3:$F$1568,3,0)-B304</f>
        <v>0</v>
      </c>
      <c r="D304" s="238"/>
      <c r="E304" s="241"/>
    </row>
    <row r="305" spans="1:5" x14ac:dyDescent="0.3">
      <c r="A305" s="245">
        <v>52630</v>
      </c>
      <c r="B305">
        <v>21.78</v>
      </c>
      <c r="C305" s="18">
        <f>VLOOKUP(A305,'VDs DUELOS'!$D$3:$F$1568,3,0)-B305</f>
        <v>0</v>
      </c>
      <c r="D305" s="238"/>
      <c r="E305" s="241"/>
    </row>
    <row r="306" spans="1:5" x14ac:dyDescent="0.3">
      <c r="A306" s="245">
        <v>52642</v>
      </c>
      <c r="B306">
        <v>158.56</v>
      </c>
      <c r="C306" s="18">
        <f>VLOOKUP(A306,'VDs DUELOS'!$D$3:$F$1568,3,0)-B306</f>
        <v>0</v>
      </c>
      <c r="D306" s="238"/>
      <c r="E306" s="241"/>
    </row>
    <row r="307" spans="1:5" x14ac:dyDescent="0.3">
      <c r="A307" s="245">
        <v>52653</v>
      </c>
      <c r="B307">
        <v>223.72</v>
      </c>
      <c r="C307" s="18">
        <f>VLOOKUP(A307,'VDs DUELOS'!$D$3:$F$1568,3,0)-B307</f>
        <v>0</v>
      </c>
      <c r="D307" s="238"/>
      <c r="E307" s="241"/>
    </row>
    <row r="308" spans="1:5" x14ac:dyDescent="0.3">
      <c r="A308" s="245">
        <v>52656</v>
      </c>
      <c r="B308">
        <v>51</v>
      </c>
      <c r="C308" s="18">
        <f>VLOOKUP(A308,'VDs DUELOS'!$D$3:$F$1568,3,0)-B308</f>
        <v>0</v>
      </c>
      <c r="D308" s="238"/>
      <c r="E308" s="241"/>
    </row>
    <row r="309" spans="1:5" x14ac:dyDescent="0.3">
      <c r="A309" s="245">
        <v>5266</v>
      </c>
      <c r="B309">
        <v>36.6</v>
      </c>
      <c r="C309" s="18">
        <f>VLOOKUP(A309,'VDs DUELOS'!$D$3:$F$1568,3,0)-B309</f>
        <v>0</v>
      </c>
      <c r="D309" s="238" t="e">
        <f>VLOOKUP(A309,'K1 Duelos'!$B$9:$D$39,3,0)-B309</f>
        <v>#N/A</v>
      </c>
      <c r="E309" s="241" t="str">
        <f>VLOOKUP(A309,'[1]RED DE VENTAS '!$A$1:$B$2228,2,0)</f>
        <v>JOSEP MARIA TENA HARO</v>
      </c>
    </row>
    <row r="310" spans="1:5" x14ac:dyDescent="0.3">
      <c r="A310" s="245">
        <v>52721</v>
      </c>
      <c r="B310">
        <v>342</v>
      </c>
      <c r="C310" s="18">
        <f>VLOOKUP(A310,'VDs DUELOS'!$D$3:$F$1568,3,0)-B310</f>
        <v>0</v>
      </c>
      <c r="D310" s="238"/>
      <c r="E310" s="241"/>
    </row>
    <row r="311" spans="1:5" x14ac:dyDescent="0.3">
      <c r="A311" s="245">
        <v>52730</v>
      </c>
      <c r="B311">
        <v>38.33</v>
      </c>
      <c r="C311" s="18">
        <f>VLOOKUP(A311,'VDs DUELOS'!$D$3:$F$1568,3,0)-B311</f>
        <v>0</v>
      </c>
      <c r="D311" s="238"/>
      <c r="E311" s="241"/>
    </row>
    <row r="312" spans="1:5" x14ac:dyDescent="0.3">
      <c r="A312" s="245">
        <v>52748</v>
      </c>
      <c r="B312">
        <v>116.36</v>
      </c>
      <c r="C312" s="18">
        <f>VLOOKUP(A312,'VDs DUELOS'!$D$3:$F$1568,3,0)-B312</f>
        <v>0</v>
      </c>
      <c r="D312" s="238" t="e">
        <f>VLOOKUP(A312,'K1 Duelos'!$B$9:$D$39,3,0)-B312</f>
        <v>#N/A</v>
      </c>
      <c r="E312" s="241" t="str">
        <f>VLOOKUP(A312,'[1]RED DE VENTAS '!$A$1:$B$2228,2,0)</f>
        <v>JOSE ANTONIO FERNANDEZ DEL MORAL OVIEDO</v>
      </c>
    </row>
    <row r="313" spans="1:5" x14ac:dyDescent="0.3">
      <c r="A313" s="245">
        <v>52763</v>
      </c>
      <c r="B313">
        <v>381.83</v>
      </c>
      <c r="C313" s="18">
        <f>VLOOKUP(A313,'VDs DUELOS'!$D$3:$F$1568,3,0)-B313</f>
        <v>0</v>
      </c>
      <c r="D313" s="238"/>
      <c r="E313" s="238"/>
    </row>
    <row r="314" spans="1:5" x14ac:dyDescent="0.3">
      <c r="A314" s="245">
        <v>52772</v>
      </c>
      <c r="B314">
        <v>11.75</v>
      </c>
      <c r="C314" s="18">
        <f>VLOOKUP(A314,'VDs DUELOS'!$D$3:$F$1568,3,0)-B314</f>
        <v>0</v>
      </c>
      <c r="D314" s="238"/>
      <c r="E314" s="241"/>
    </row>
    <row r="315" spans="1:5" x14ac:dyDescent="0.3">
      <c r="A315" s="245">
        <v>52785</v>
      </c>
      <c r="B315">
        <v>976.73</v>
      </c>
      <c r="C315" s="18">
        <f>VLOOKUP(A315,'VDs DUELOS'!$D$3:$F$1568,3,0)-B315</f>
        <v>0</v>
      </c>
      <c r="D315" s="238" t="e">
        <f>VLOOKUP(A315,'K1 Duelos'!$B$9:$D$39,3,0)-B315</f>
        <v>#N/A</v>
      </c>
      <c r="E315" s="241" t="str">
        <f>VLOOKUP(A315,'[1]RED DE VENTAS '!$A$1:$B$2228,2,0)</f>
        <v>CARLOS BENET CAPOTE</v>
      </c>
    </row>
    <row r="316" spans="1:5" x14ac:dyDescent="0.3">
      <c r="A316" s="245">
        <v>528</v>
      </c>
      <c r="B316">
        <v>143.16</v>
      </c>
      <c r="C316" s="18">
        <f>VLOOKUP(A316,'VDs DUELOS'!$D$3:$F$1568,3,0)-B316</f>
        <v>0</v>
      </c>
      <c r="D316" s="238"/>
      <c r="E316" s="241"/>
    </row>
    <row r="317" spans="1:5" x14ac:dyDescent="0.3">
      <c r="A317" s="245">
        <v>52824</v>
      </c>
      <c r="B317">
        <v>128</v>
      </c>
      <c r="C317" s="18">
        <f>VLOOKUP(A317,'VDs DUELOS'!$D$3:$F$1568,3,0)-B317</f>
        <v>0</v>
      </c>
      <c r="D317" s="238"/>
      <c r="E317" s="238"/>
    </row>
    <row r="318" spans="1:5" x14ac:dyDescent="0.3">
      <c r="A318" s="245">
        <v>52833</v>
      </c>
      <c r="B318">
        <v>34.299999999999997</v>
      </c>
      <c r="C318" s="18">
        <f>VLOOKUP(A318,'VDs DUELOS'!$D$3:$F$1568,3,0)-B318</f>
        <v>0</v>
      </c>
      <c r="D318" s="238"/>
      <c r="E318" s="241"/>
    </row>
    <row r="319" spans="1:5" x14ac:dyDescent="0.3">
      <c r="A319" s="245">
        <v>52836</v>
      </c>
      <c r="B319">
        <v>262.39999999999998</v>
      </c>
      <c r="C319" s="18">
        <f>VLOOKUP(A319,'VDs DUELOS'!$D$3:$F$1568,3,0)-B319</f>
        <v>0</v>
      </c>
      <c r="D319" s="238"/>
      <c r="E319" s="241"/>
    </row>
    <row r="320" spans="1:5" x14ac:dyDescent="0.3">
      <c r="A320" s="245">
        <v>52859</v>
      </c>
      <c r="B320">
        <v>70.92</v>
      </c>
      <c r="C320" s="18">
        <f>VLOOKUP(A320,'VDs DUELOS'!$D$3:$F$1568,3,0)-B320</f>
        <v>0</v>
      </c>
      <c r="D320" s="238"/>
      <c r="E320" s="241"/>
    </row>
    <row r="321" spans="1:5" x14ac:dyDescent="0.3">
      <c r="A321" s="245">
        <v>52868</v>
      </c>
      <c r="B321">
        <v>207.9</v>
      </c>
      <c r="C321" s="18">
        <f>VLOOKUP(A321,'VDs DUELOS'!$D$3:$F$1568,3,0)-B321</f>
        <v>0</v>
      </c>
      <c r="D321" s="238"/>
      <c r="E321" s="241"/>
    </row>
    <row r="322" spans="1:5" x14ac:dyDescent="0.3">
      <c r="A322" s="245">
        <v>52872</v>
      </c>
      <c r="B322">
        <v>101.64</v>
      </c>
      <c r="C322" s="18">
        <f>VLOOKUP(A322,'VDs DUELOS'!$D$3:$F$1568,3,0)-B322</f>
        <v>0</v>
      </c>
      <c r="D322" s="238"/>
      <c r="E322" s="241"/>
    </row>
    <row r="323" spans="1:5" x14ac:dyDescent="0.3">
      <c r="A323" s="245">
        <v>52901</v>
      </c>
      <c r="B323">
        <v>53.82</v>
      </c>
      <c r="C323" s="18">
        <f>VLOOKUP(A323,'VDs DUELOS'!$D$3:$F$1568,3,0)-B323</f>
        <v>0</v>
      </c>
      <c r="D323" s="238"/>
      <c r="E323" s="241"/>
    </row>
    <row r="324" spans="1:5" x14ac:dyDescent="0.3">
      <c r="A324" s="245">
        <v>52909</v>
      </c>
      <c r="B324">
        <v>77.099999999999994</v>
      </c>
      <c r="C324" s="18">
        <f>VLOOKUP(A324,'VDs DUELOS'!$D$3:$F$1568,3,0)-B324</f>
        <v>0</v>
      </c>
      <c r="D324" s="238" t="e">
        <f>VLOOKUP(A324,'K1 Duelos'!$B$9:$D$39,3,0)-B324</f>
        <v>#N/A</v>
      </c>
      <c r="E324" s="241" t="str">
        <f>VLOOKUP(A324,'[1]RED DE VENTAS '!$A$1:$B$2228,2,0)</f>
        <v>VIRGINIA PASCUAL ESTEBANEZ</v>
      </c>
    </row>
    <row r="325" spans="1:5" x14ac:dyDescent="0.3">
      <c r="A325" s="245">
        <v>52929</v>
      </c>
      <c r="B325">
        <v>273.77999999999997</v>
      </c>
      <c r="C325" s="18">
        <f>VLOOKUP(A325,'VDs DUELOS'!$D$3:$F$1568,3,0)-B325</f>
        <v>0</v>
      </c>
      <c r="D325" s="238"/>
      <c r="E325" s="241"/>
    </row>
    <row r="326" spans="1:5" x14ac:dyDescent="0.3">
      <c r="A326" s="245">
        <v>52940</v>
      </c>
      <c r="B326">
        <v>95</v>
      </c>
      <c r="C326" s="18">
        <f>VLOOKUP(A326,'VDs DUELOS'!$D$3:$F$1568,3,0)-B326</f>
        <v>0</v>
      </c>
      <c r="D326" s="238"/>
      <c r="E326" s="241"/>
    </row>
    <row r="327" spans="1:5" x14ac:dyDescent="0.3">
      <c r="A327" s="245">
        <v>52941</v>
      </c>
      <c r="B327">
        <v>151.24</v>
      </c>
      <c r="C327" s="18">
        <f>VLOOKUP(A327,'VDs DUELOS'!$D$3:$F$1568,3,0)-B327</f>
        <v>0</v>
      </c>
      <c r="D327" s="238"/>
      <c r="E327" s="241"/>
    </row>
    <row r="328" spans="1:5" x14ac:dyDescent="0.3">
      <c r="A328" s="245">
        <v>52942</v>
      </c>
      <c r="B328">
        <v>119.07</v>
      </c>
      <c r="C328" s="18">
        <f>VLOOKUP(A328,'VDs DUELOS'!$D$3:$F$1568,3,0)-B328</f>
        <v>0</v>
      </c>
      <c r="D328" s="238"/>
      <c r="E328" s="241"/>
    </row>
    <row r="329" spans="1:5" x14ac:dyDescent="0.3">
      <c r="A329" s="245">
        <v>52948</v>
      </c>
      <c r="B329">
        <v>523.04999999999995</v>
      </c>
      <c r="C329" s="18">
        <f>VLOOKUP(A329,'VDs DUELOS'!$D$3:$F$1568,3,0)-B329</f>
        <v>0</v>
      </c>
      <c r="D329" s="238"/>
      <c r="E329" s="241"/>
    </row>
    <row r="330" spans="1:5" x14ac:dyDescent="0.3">
      <c r="A330" s="245">
        <v>52986</v>
      </c>
      <c r="B330">
        <v>0</v>
      </c>
      <c r="C330" s="18">
        <f>VLOOKUP(A330,'VDs DUELOS'!$D$3:$F$1568,3,0)-B330</f>
        <v>0</v>
      </c>
      <c r="D330" s="238"/>
      <c r="E330" s="241"/>
    </row>
    <row r="331" spans="1:5" x14ac:dyDescent="0.3">
      <c r="A331" s="245">
        <v>53002</v>
      </c>
      <c r="B331">
        <v>242.97</v>
      </c>
      <c r="C331" s="18">
        <f>VLOOKUP(A331,'VDs DUELOS'!$D$3:$F$1568,3,0)-B331</f>
        <v>0</v>
      </c>
      <c r="D331" s="238" t="e">
        <f>VLOOKUP(A331,'K1 Duelos'!$B$9:$D$39,3,0)-B331</f>
        <v>#N/A</v>
      </c>
      <c r="E331" s="241" t="str">
        <f>VLOOKUP(A331,'[1]RED DE VENTAS '!$A$1:$B$2228,2,0)</f>
        <v>MANUEL GUERRA RIOS</v>
      </c>
    </row>
    <row r="332" spans="1:5" x14ac:dyDescent="0.3">
      <c r="A332" s="245">
        <v>53014</v>
      </c>
      <c r="B332">
        <v>344.28</v>
      </c>
      <c r="C332" s="18">
        <f>VLOOKUP(A332,'VDs DUELOS'!$D$3:$F$1568,3,0)-B332</f>
        <v>0</v>
      </c>
      <c r="D332" s="238"/>
      <c r="E332" s="241"/>
    </row>
    <row r="333" spans="1:5" x14ac:dyDescent="0.3">
      <c r="A333" s="245">
        <v>53023</v>
      </c>
      <c r="B333">
        <v>1482</v>
      </c>
      <c r="C333" s="18">
        <f>VLOOKUP(A333,'VDs DUELOS'!$D$3:$F$1568,3,0)-B333</f>
        <v>0</v>
      </c>
      <c r="D333" s="238"/>
      <c r="E333" s="241"/>
    </row>
    <row r="334" spans="1:5" x14ac:dyDescent="0.3">
      <c r="A334" s="245">
        <v>53028</v>
      </c>
      <c r="B334">
        <v>194.3</v>
      </c>
      <c r="C334" s="18">
        <f>VLOOKUP(A334,'VDs DUELOS'!$D$3:$F$1568,3,0)-B334</f>
        <v>0</v>
      </c>
      <c r="D334" s="238"/>
      <c r="E334" s="241"/>
    </row>
    <row r="335" spans="1:5" x14ac:dyDescent="0.3">
      <c r="A335" s="245">
        <v>53047</v>
      </c>
      <c r="B335">
        <v>80.91</v>
      </c>
      <c r="C335" s="18">
        <f>VLOOKUP(A335,'VDs DUELOS'!$D$3:$F$1568,3,0)-B335</f>
        <v>0</v>
      </c>
      <c r="D335" s="238"/>
      <c r="E335" s="241"/>
    </row>
    <row r="336" spans="1:5" x14ac:dyDescent="0.3">
      <c r="A336" s="245">
        <v>53048</v>
      </c>
      <c r="B336">
        <v>285.36</v>
      </c>
      <c r="C336" s="18">
        <f>VLOOKUP(A336,'VDs DUELOS'!$D$3:$F$1568,3,0)-B336</f>
        <v>0</v>
      </c>
      <c r="D336" s="238"/>
      <c r="E336" s="241"/>
    </row>
    <row r="337" spans="1:5" x14ac:dyDescent="0.3">
      <c r="A337" s="245">
        <v>53050</v>
      </c>
      <c r="B337">
        <v>76.400000000000006</v>
      </c>
      <c r="C337" s="18">
        <f>VLOOKUP(A337,'VDs DUELOS'!$D$3:$F$1568,3,0)-B337</f>
        <v>0</v>
      </c>
      <c r="D337" s="238"/>
      <c r="E337" s="241"/>
    </row>
    <row r="338" spans="1:5" x14ac:dyDescent="0.3">
      <c r="A338" s="245">
        <v>53059</v>
      </c>
      <c r="B338">
        <v>337.33</v>
      </c>
      <c r="C338" s="18">
        <f>VLOOKUP(A338,'VDs DUELOS'!$D$3:$F$1568,3,0)-B338</f>
        <v>0</v>
      </c>
      <c r="D338" s="238"/>
      <c r="E338" s="241"/>
    </row>
    <row r="339" spans="1:5" x14ac:dyDescent="0.3">
      <c r="A339" s="245">
        <v>53081</v>
      </c>
      <c r="B339">
        <v>119.9</v>
      </c>
      <c r="C339" s="18">
        <f>VLOOKUP(A339,'VDs DUELOS'!$D$3:$F$1568,3,0)-B339</f>
        <v>0</v>
      </c>
      <c r="D339" s="238"/>
      <c r="E339" s="241"/>
    </row>
    <row r="340" spans="1:5" x14ac:dyDescent="0.3">
      <c r="A340" s="245">
        <v>53085</v>
      </c>
      <c r="B340">
        <v>801.06</v>
      </c>
      <c r="C340" s="18">
        <f>VLOOKUP(A340,'VDs DUELOS'!$D$3:$F$1568,3,0)-B340</f>
        <v>0</v>
      </c>
      <c r="D340" s="238" t="e">
        <f>VLOOKUP(A340,'K1 Duelos'!$B$9:$D$39,3,0)-B340</f>
        <v>#N/A</v>
      </c>
      <c r="E340" s="241" t="str">
        <f>VLOOKUP(A340,'[1]RED DE VENTAS '!$A$1:$B$2228,2,0)</f>
        <v>ANTONIO HERREROS CUESTA</v>
      </c>
    </row>
    <row r="341" spans="1:5" x14ac:dyDescent="0.3">
      <c r="A341" s="245">
        <v>53102</v>
      </c>
      <c r="B341">
        <v>198.1</v>
      </c>
      <c r="C341" s="18">
        <f>VLOOKUP(A341,'VDs DUELOS'!$D$3:$F$1568,3,0)-B341</f>
        <v>0</v>
      </c>
      <c r="D341" s="238"/>
      <c r="E341" s="241"/>
    </row>
    <row r="342" spans="1:5" x14ac:dyDescent="0.3">
      <c r="A342" s="245">
        <v>53121</v>
      </c>
      <c r="B342">
        <v>325.66000000000003</v>
      </c>
      <c r="C342" s="18" t="e">
        <f>VLOOKUP(A342,'VDs DUELOS'!$D$3:$F$1568,3,0)-B342</f>
        <v>#N/A</v>
      </c>
      <c r="D342" s="238"/>
      <c r="E342" s="241"/>
    </row>
    <row r="343" spans="1:5" x14ac:dyDescent="0.3">
      <c r="A343" s="245">
        <v>53125</v>
      </c>
      <c r="B343">
        <v>758</v>
      </c>
      <c r="C343" s="18">
        <f>VLOOKUP(A343,'VDs DUELOS'!$D$3:$F$1568,3,0)-B343</f>
        <v>0</v>
      </c>
      <c r="D343" s="238"/>
      <c r="E343" s="241"/>
    </row>
    <row r="344" spans="1:5" x14ac:dyDescent="0.3">
      <c r="A344" s="245">
        <v>53143</v>
      </c>
      <c r="B344">
        <v>17.72</v>
      </c>
      <c r="C344" s="18">
        <f>VLOOKUP(A344,'VDs DUELOS'!$D$3:$F$1568,3,0)-B344</f>
        <v>0</v>
      </c>
      <c r="D344" s="238"/>
      <c r="E344" s="241"/>
    </row>
    <row r="345" spans="1:5" x14ac:dyDescent="0.3">
      <c r="A345" s="245">
        <v>53158</v>
      </c>
      <c r="B345">
        <v>157.19999999999999</v>
      </c>
      <c r="C345" s="18">
        <f>VLOOKUP(A345,'VDs DUELOS'!$D$3:$F$1568,3,0)-B345</f>
        <v>0</v>
      </c>
      <c r="D345" s="238"/>
      <c r="E345" s="241"/>
    </row>
    <row r="346" spans="1:5" x14ac:dyDescent="0.3">
      <c r="A346" s="245">
        <v>53176</v>
      </c>
      <c r="B346">
        <v>144.1</v>
      </c>
      <c r="C346" s="18">
        <f>VLOOKUP(A346,'VDs DUELOS'!$D$3:$F$1568,3,0)-B346</f>
        <v>0</v>
      </c>
      <c r="D346" s="238"/>
      <c r="E346" s="241"/>
    </row>
    <row r="347" spans="1:5" x14ac:dyDescent="0.3">
      <c r="A347" s="245">
        <v>53193</v>
      </c>
      <c r="B347">
        <v>205.28000000000003</v>
      </c>
      <c r="C347" s="18">
        <f>VLOOKUP(A347,'VDs DUELOS'!$D$3:$F$1568,3,0)-B347</f>
        <v>0</v>
      </c>
      <c r="D347" s="238"/>
      <c r="E347" s="241"/>
    </row>
    <row r="348" spans="1:5" x14ac:dyDescent="0.3">
      <c r="A348" s="245">
        <v>53213</v>
      </c>
      <c r="B348">
        <v>239.68</v>
      </c>
      <c r="C348" s="18">
        <f>VLOOKUP(A348,'VDs DUELOS'!$D$3:$F$1568,3,0)-B348</f>
        <v>0</v>
      </c>
      <c r="D348" s="238"/>
      <c r="E348" s="241"/>
    </row>
    <row r="349" spans="1:5" x14ac:dyDescent="0.3">
      <c r="A349" s="245">
        <v>53217</v>
      </c>
      <c r="B349">
        <v>50.54</v>
      </c>
      <c r="C349" s="18">
        <f>VLOOKUP(A349,'VDs DUELOS'!$D$3:$F$1568,3,0)-B349</f>
        <v>0</v>
      </c>
      <c r="D349" s="238"/>
      <c r="E349" s="241"/>
    </row>
    <row r="350" spans="1:5" x14ac:dyDescent="0.3">
      <c r="A350" s="245">
        <v>53231</v>
      </c>
      <c r="B350">
        <v>94.55</v>
      </c>
      <c r="C350" s="18">
        <f>VLOOKUP(A350,'VDs DUELOS'!$D$3:$F$1568,3,0)-B350</f>
        <v>0</v>
      </c>
      <c r="D350" s="238" t="e">
        <f>VLOOKUP(A350,'K1 Duelos'!$B$9:$D$39,3,0)-B350</f>
        <v>#N/A</v>
      </c>
      <c r="E350" s="241" t="str">
        <f>VLOOKUP(A350,'[1]RED DE VENTAS '!$A$1:$B$2228,2,0)</f>
        <v>JOSE NUÑEZ MOLINA</v>
      </c>
    </row>
    <row r="351" spans="1:5" x14ac:dyDescent="0.3">
      <c r="A351" s="245">
        <v>53250</v>
      </c>
      <c r="B351">
        <v>103.98</v>
      </c>
      <c r="C351" s="18">
        <f>VLOOKUP(A351,'VDs DUELOS'!$D$3:$F$1568,3,0)-B351</f>
        <v>0</v>
      </c>
      <c r="D351" s="238"/>
      <c r="E351" s="241"/>
    </row>
    <row r="352" spans="1:5" x14ac:dyDescent="0.3">
      <c r="A352" s="245">
        <v>53256</v>
      </c>
      <c r="B352">
        <v>1390.16</v>
      </c>
      <c r="C352" s="18">
        <f>VLOOKUP(A352,'VDs DUELOS'!$D$3:$F$1568,3,0)-B352</f>
        <v>0</v>
      </c>
      <c r="D352" s="238"/>
      <c r="E352" s="241"/>
    </row>
    <row r="353" spans="1:5" x14ac:dyDescent="0.3">
      <c r="A353" s="245">
        <v>53262</v>
      </c>
      <c r="B353">
        <v>76.099999999999994</v>
      </c>
      <c r="C353" s="18">
        <f>VLOOKUP(A353,'VDs DUELOS'!$D$3:$F$1568,3,0)-B353</f>
        <v>0</v>
      </c>
      <c r="D353" s="238"/>
      <c r="E353" s="241"/>
    </row>
    <row r="354" spans="1:5" x14ac:dyDescent="0.3">
      <c r="A354" s="245">
        <v>53264</v>
      </c>
      <c r="B354">
        <v>64.23</v>
      </c>
      <c r="C354" s="18">
        <f>VLOOKUP(A354,'VDs DUELOS'!$D$3:$F$1568,3,0)-B354</f>
        <v>0</v>
      </c>
      <c r="D354" s="238"/>
      <c r="E354" s="241"/>
    </row>
    <row r="355" spans="1:5" x14ac:dyDescent="0.3">
      <c r="A355" s="245">
        <v>53299</v>
      </c>
      <c r="B355">
        <v>169.16</v>
      </c>
      <c r="C355" s="18">
        <f>VLOOKUP(A355,'VDs DUELOS'!$D$3:$F$1568,3,0)-B355</f>
        <v>0</v>
      </c>
      <c r="D355" s="238"/>
      <c r="E355" s="241"/>
    </row>
    <row r="356" spans="1:5" x14ac:dyDescent="0.3">
      <c r="A356" s="245">
        <v>53310</v>
      </c>
      <c r="B356">
        <v>134.5</v>
      </c>
      <c r="C356" s="18">
        <f>VLOOKUP(A356,'VDs DUELOS'!$D$3:$F$1568,3,0)-B356</f>
        <v>0</v>
      </c>
      <c r="D356" s="238"/>
      <c r="E356" s="241"/>
    </row>
    <row r="357" spans="1:5" x14ac:dyDescent="0.3">
      <c r="A357" s="245">
        <v>53312</v>
      </c>
      <c r="B357">
        <v>111.95</v>
      </c>
      <c r="C357" s="18">
        <f>VLOOKUP(A357,'VDs DUELOS'!$D$3:$F$1568,3,0)-B357</f>
        <v>0</v>
      </c>
      <c r="D357" s="238"/>
      <c r="E357" s="241"/>
    </row>
    <row r="358" spans="1:5" x14ac:dyDescent="0.3">
      <c r="A358" s="245">
        <v>53315</v>
      </c>
      <c r="B358">
        <v>160</v>
      </c>
      <c r="C358" s="18">
        <f>VLOOKUP(A358,'VDs DUELOS'!$D$3:$F$1568,3,0)-B358</f>
        <v>0</v>
      </c>
      <c r="D358" s="238"/>
      <c r="E358" s="241"/>
    </row>
    <row r="359" spans="1:5" x14ac:dyDescent="0.3">
      <c r="A359" s="245">
        <v>53319</v>
      </c>
      <c r="B359">
        <v>43.2</v>
      </c>
      <c r="C359" s="18">
        <f>VLOOKUP(A359,'VDs DUELOS'!$D$3:$F$1568,3,0)-B359</f>
        <v>0</v>
      </c>
      <c r="D359" s="238"/>
      <c r="E359" s="241"/>
    </row>
    <row r="360" spans="1:5" x14ac:dyDescent="0.3">
      <c r="A360" s="245">
        <v>53340</v>
      </c>
      <c r="B360">
        <v>33.08</v>
      </c>
      <c r="C360" s="18">
        <f>VLOOKUP(A360,'VDs DUELOS'!$D$3:$F$1568,3,0)-B360</f>
        <v>0</v>
      </c>
      <c r="D360" s="238"/>
      <c r="E360" s="241"/>
    </row>
    <row r="361" spans="1:5" x14ac:dyDescent="0.3">
      <c r="A361" s="245">
        <v>53344</v>
      </c>
      <c r="B361">
        <v>133.78</v>
      </c>
      <c r="C361" s="18">
        <f>VLOOKUP(A361,'VDs DUELOS'!$D$3:$F$1568,3,0)-B361</f>
        <v>0</v>
      </c>
      <c r="D361" s="238"/>
      <c r="E361" s="241"/>
    </row>
    <row r="362" spans="1:5" x14ac:dyDescent="0.3">
      <c r="A362" s="245">
        <v>53350</v>
      </c>
      <c r="B362">
        <v>368.64</v>
      </c>
      <c r="C362" s="18">
        <f>VLOOKUP(A362,'VDs DUELOS'!$D$3:$F$1568,3,0)-B362</f>
        <v>0</v>
      </c>
      <c r="D362" s="238"/>
      <c r="E362" s="241"/>
    </row>
    <row r="363" spans="1:5" x14ac:dyDescent="0.3">
      <c r="A363" s="245">
        <v>53355</v>
      </c>
      <c r="B363">
        <v>121</v>
      </c>
      <c r="C363" s="18">
        <f>VLOOKUP(A363,'VDs DUELOS'!$D$3:$F$1568,3,0)-B363</f>
        <v>0</v>
      </c>
      <c r="D363" s="238"/>
      <c r="E363" s="241"/>
    </row>
    <row r="364" spans="1:5" x14ac:dyDescent="0.3">
      <c r="A364" s="245">
        <v>53358</v>
      </c>
      <c r="B364">
        <v>249.24</v>
      </c>
      <c r="C364" s="18">
        <f>VLOOKUP(A364,'VDs DUELOS'!$D$3:$F$1568,3,0)-B364</f>
        <v>0</v>
      </c>
      <c r="D364" s="238"/>
      <c r="E364" s="241"/>
    </row>
    <row r="365" spans="1:5" x14ac:dyDescent="0.3">
      <c r="A365" s="245">
        <v>53365</v>
      </c>
      <c r="B365">
        <v>707.43</v>
      </c>
      <c r="C365" s="18">
        <f>VLOOKUP(A365,'VDs DUELOS'!$D$3:$F$1568,3,0)-B365</f>
        <v>0</v>
      </c>
      <c r="D365" s="238"/>
      <c r="E365" s="241"/>
    </row>
    <row r="366" spans="1:5" x14ac:dyDescent="0.3">
      <c r="A366" s="245">
        <v>53372</v>
      </c>
      <c r="B366">
        <v>4.7300000000000004</v>
      </c>
      <c r="C366" s="18">
        <f>VLOOKUP(A366,'VDs DUELOS'!$D$3:$F$1568,3,0)-B366</f>
        <v>0</v>
      </c>
      <c r="D366" s="238"/>
      <c r="E366" s="241"/>
    </row>
    <row r="367" spans="1:5" x14ac:dyDescent="0.3">
      <c r="A367" s="245">
        <v>53377</v>
      </c>
      <c r="B367">
        <v>80.91</v>
      </c>
      <c r="C367" s="18">
        <f>VLOOKUP(A367,'VDs DUELOS'!$D$3:$F$1568,3,0)-B367</f>
        <v>0</v>
      </c>
      <c r="D367" s="238" t="e">
        <f>VLOOKUP(A367,'K1 Duelos'!$B$9:$D$39,3,0)-B367</f>
        <v>#N/A</v>
      </c>
      <c r="E367" s="241" t="str">
        <f>VLOOKUP(A367,'[1]RED DE VENTAS '!$A$1:$B$2228,2,0)</f>
        <v>MARC COLOMER GIMENO</v>
      </c>
    </row>
    <row r="368" spans="1:5" x14ac:dyDescent="0.3">
      <c r="A368" s="245">
        <v>5338</v>
      </c>
      <c r="B368">
        <v>177.52</v>
      </c>
      <c r="C368" s="18">
        <f>VLOOKUP(A368,'VDs DUELOS'!$D$3:$F$1568,3,0)-B368</f>
        <v>0</v>
      </c>
      <c r="D368" s="238"/>
      <c r="E368" s="241"/>
    </row>
    <row r="369" spans="1:5" x14ac:dyDescent="0.3">
      <c r="A369" s="245">
        <v>53402</v>
      </c>
      <c r="B369">
        <v>0</v>
      </c>
      <c r="C369" s="18">
        <f>VLOOKUP(A369,'VDs DUELOS'!$D$3:$F$1568,3,0)-B369</f>
        <v>0</v>
      </c>
      <c r="D369" s="238"/>
      <c r="E369" s="241"/>
    </row>
    <row r="370" spans="1:5" x14ac:dyDescent="0.3">
      <c r="A370" s="245">
        <v>53410</v>
      </c>
      <c r="B370">
        <v>338.36</v>
      </c>
      <c r="C370" s="18">
        <f>VLOOKUP(A370,'VDs DUELOS'!$D$3:$F$1568,3,0)-B370</f>
        <v>0</v>
      </c>
      <c r="D370" s="238"/>
      <c r="E370" s="241"/>
    </row>
    <row r="371" spans="1:5" x14ac:dyDescent="0.3">
      <c r="A371" s="245">
        <v>53431</v>
      </c>
      <c r="B371">
        <v>75.47</v>
      </c>
      <c r="C371" s="18">
        <f>VLOOKUP(A371,'VDs DUELOS'!$D$3:$F$1568,3,0)-B371</f>
        <v>0</v>
      </c>
      <c r="D371" s="238"/>
      <c r="E371" s="241"/>
    </row>
    <row r="372" spans="1:5" x14ac:dyDescent="0.3">
      <c r="A372" s="245">
        <v>53434</v>
      </c>
      <c r="B372">
        <v>87.9</v>
      </c>
      <c r="C372" s="18">
        <f>VLOOKUP(A372,'VDs DUELOS'!$D$3:$F$1568,3,0)-B372</f>
        <v>0</v>
      </c>
      <c r="D372" s="238"/>
      <c r="E372" s="241"/>
    </row>
    <row r="373" spans="1:5" x14ac:dyDescent="0.3">
      <c r="A373" s="245">
        <v>53436</v>
      </c>
      <c r="B373">
        <v>623.19000000000005</v>
      </c>
      <c r="C373" s="18">
        <f>VLOOKUP(A373,'VDs DUELOS'!$D$3:$F$1568,3,0)-B373</f>
        <v>0</v>
      </c>
      <c r="D373" s="238"/>
      <c r="E373" s="241"/>
    </row>
    <row r="374" spans="1:5" x14ac:dyDescent="0.3">
      <c r="A374" s="245">
        <v>53451</v>
      </c>
      <c r="B374">
        <v>112.1</v>
      </c>
      <c r="C374" s="18">
        <f>VLOOKUP(A374,'VDs DUELOS'!$D$3:$F$1568,3,0)-B374</f>
        <v>0</v>
      </c>
      <c r="D374" s="238"/>
      <c r="E374" s="241"/>
    </row>
    <row r="375" spans="1:5" x14ac:dyDescent="0.3">
      <c r="A375" s="245">
        <v>53455</v>
      </c>
      <c r="B375">
        <v>66</v>
      </c>
      <c r="C375" s="18">
        <f>VLOOKUP(A375,'VDs DUELOS'!$D$3:$F$1568,3,0)-B375</f>
        <v>0</v>
      </c>
      <c r="D375" s="238"/>
      <c r="E375" s="241"/>
    </row>
    <row r="376" spans="1:5" x14ac:dyDescent="0.3">
      <c r="A376" s="245">
        <v>53461</v>
      </c>
      <c r="B376">
        <v>624.11</v>
      </c>
      <c r="C376" s="18" t="e">
        <f>VLOOKUP(A376,'VDs DUELOS'!$D$3:$F$1568,3,0)-B376</f>
        <v>#N/A</v>
      </c>
      <c r="D376" s="238"/>
      <c r="E376" s="241"/>
    </row>
    <row r="377" spans="1:5" x14ac:dyDescent="0.3">
      <c r="A377" s="245">
        <v>53485</v>
      </c>
      <c r="B377">
        <v>68.040000000000006</v>
      </c>
      <c r="C377" s="18">
        <f>VLOOKUP(A377,'VDs DUELOS'!$D$3:$F$1568,3,0)-B377</f>
        <v>0</v>
      </c>
      <c r="D377" s="238"/>
      <c r="E377" s="241"/>
    </row>
    <row r="378" spans="1:5" x14ac:dyDescent="0.3">
      <c r="A378" s="245">
        <v>53492</v>
      </c>
      <c r="B378">
        <v>12.45</v>
      </c>
      <c r="C378" s="18">
        <f>VLOOKUP(A378,'VDs DUELOS'!$D$3:$F$1568,3,0)-B378</f>
        <v>0</v>
      </c>
      <c r="D378" s="238"/>
      <c r="E378" s="241"/>
    </row>
    <row r="379" spans="1:5" x14ac:dyDescent="0.3">
      <c r="A379" s="245">
        <v>53521</v>
      </c>
      <c r="B379">
        <v>184.56</v>
      </c>
      <c r="C379" s="18">
        <f>VLOOKUP(A379,'VDs DUELOS'!$D$3:$F$1568,3,0)-B379</f>
        <v>0</v>
      </c>
      <c r="D379" s="238"/>
      <c r="E379" s="241"/>
    </row>
    <row r="380" spans="1:5" x14ac:dyDescent="0.3">
      <c r="A380" s="245">
        <v>53530</v>
      </c>
      <c r="B380">
        <v>116.65</v>
      </c>
      <c r="C380" s="18">
        <f>VLOOKUP(A380,'VDs DUELOS'!$D$3:$F$1568,3,0)-B380</f>
        <v>0</v>
      </c>
      <c r="D380" s="238"/>
      <c r="E380" s="238"/>
    </row>
    <row r="381" spans="1:5" x14ac:dyDescent="0.3">
      <c r="A381" s="245">
        <v>53542</v>
      </c>
      <c r="B381">
        <v>289.94</v>
      </c>
      <c r="C381" s="18">
        <f>VLOOKUP(A381,'VDs DUELOS'!$D$3:$F$1568,3,0)-B381</f>
        <v>0</v>
      </c>
      <c r="D381" s="238"/>
      <c r="E381" s="241"/>
    </row>
    <row r="382" spans="1:5" x14ac:dyDescent="0.3">
      <c r="A382" s="245">
        <v>53546</v>
      </c>
      <c r="B382">
        <v>46.44</v>
      </c>
      <c r="C382" s="18">
        <f>VLOOKUP(A382,'VDs DUELOS'!$D$3:$F$1568,3,0)-B382</f>
        <v>0</v>
      </c>
      <c r="D382" s="238"/>
      <c r="E382" s="241"/>
    </row>
    <row r="383" spans="1:5" x14ac:dyDescent="0.3">
      <c r="A383" s="245">
        <v>53548</v>
      </c>
      <c r="B383">
        <v>83.3</v>
      </c>
      <c r="C383" s="18">
        <f>VLOOKUP(A383,'VDs DUELOS'!$D$3:$F$1568,3,0)-B383</f>
        <v>0</v>
      </c>
      <c r="D383" s="238"/>
      <c r="E383" s="241"/>
    </row>
    <row r="384" spans="1:5" x14ac:dyDescent="0.3">
      <c r="A384" s="245">
        <v>53550</v>
      </c>
      <c r="B384">
        <v>151.5</v>
      </c>
      <c r="C384" s="18">
        <f>VLOOKUP(A384,'VDs DUELOS'!$D$3:$F$1568,3,0)-B384</f>
        <v>0</v>
      </c>
      <c r="D384" s="238"/>
      <c r="E384" s="241"/>
    </row>
    <row r="385" spans="1:5" x14ac:dyDescent="0.3">
      <c r="A385" s="245">
        <v>53552</v>
      </c>
      <c r="B385">
        <v>217.8</v>
      </c>
      <c r="C385" s="18">
        <f>VLOOKUP(A385,'VDs DUELOS'!$D$3:$F$1568,3,0)-B385</f>
        <v>0</v>
      </c>
      <c r="D385" s="238"/>
      <c r="E385" s="241"/>
    </row>
    <row r="386" spans="1:5" x14ac:dyDescent="0.3">
      <c r="A386" s="245">
        <v>53563</v>
      </c>
      <c r="B386">
        <v>79.349999999999994</v>
      </c>
      <c r="C386" s="18">
        <f>VLOOKUP(A386,'VDs DUELOS'!$D$3:$F$1568,3,0)-B386</f>
        <v>0</v>
      </c>
      <c r="D386" s="238" t="e">
        <f>VLOOKUP(A386,'K1 Duelos'!$B$9:$D$39,3,0)-B386</f>
        <v>#N/A</v>
      </c>
      <c r="E386" s="241" t="str">
        <f>VLOOKUP(A386,'[1]RED DE VENTAS '!$A$1:$B$2228,2,0)</f>
        <v>EVELYN GOMEZ NOBLE</v>
      </c>
    </row>
    <row r="387" spans="1:5" x14ac:dyDescent="0.3">
      <c r="A387" s="245">
        <v>53566</v>
      </c>
      <c r="B387">
        <v>375.05999999999995</v>
      </c>
      <c r="C387" s="18" t="e">
        <f>VLOOKUP(A387,'VDs DUELOS'!$D$3:$F$1568,3,0)-B387</f>
        <v>#N/A</v>
      </c>
      <c r="D387" s="238"/>
      <c r="E387" s="241"/>
    </row>
    <row r="388" spans="1:5" x14ac:dyDescent="0.3">
      <c r="A388" s="245">
        <v>53568</v>
      </c>
      <c r="B388">
        <v>605.89</v>
      </c>
      <c r="C388" s="18">
        <f>VLOOKUP(A388,'VDs DUELOS'!$D$3:$F$1568,3,0)-B388</f>
        <v>0</v>
      </c>
      <c r="D388" s="238"/>
      <c r="E388" s="241"/>
    </row>
    <row r="389" spans="1:5" x14ac:dyDescent="0.3">
      <c r="A389" s="245">
        <v>53569</v>
      </c>
      <c r="B389">
        <v>102.8</v>
      </c>
      <c r="C389" s="18">
        <f>VLOOKUP(A389,'VDs DUELOS'!$D$3:$F$1568,3,0)-B389</f>
        <v>0</v>
      </c>
      <c r="D389" s="238"/>
      <c r="E389" s="241"/>
    </row>
    <row r="390" spans="1:5" x14ac:dyDescent="0.3">
      <c r="A390" s="245">
        <v>53574</v>
      </c>
      <c r="B390">
        <v>82.19</v>
      </c>
      <c r="C390" s="18">
        <f>VLOOKUP(A390,'VDs DUELOS'!$D$3:$F$1568,3,0)-B390</f>
        <v>0</v>
      </c>
      <c r="D390" s="238" t="e">
        <f>VLOOKUP(A390,'K1 Duelos'!$B$9:$D$39,3,0)-B390</f>
        <v>#N/A</v>
      </c>
      <c r="E390" s="241"/>
    </row>
    <row r="391" spans="1:5" x14ac:dyDescent="0.3">
      <c r="A391" s="245">
        <v>53591</v>
      </c>
      <c r="B391">
        <v>533.4</v>
      </c>
      <c r="C391" s="18">
        <f>VLOOKUP(A391,'VDs DUELOS'!$D$3:$F$1568,3,0)-B391</f>
        <v>0</v>
      </c>
      <c r="D391" s="238" t="e">
        <f>VLOOKUP(A391,'K1 Duelos'!$B$9:$D$39,3,0)-B391</f>
        <v>#N/A</v>
      </c>
      <c r="E391" s="241"/>
    </row>
    <row r="392" spans="1:5" x14ac:dyDescent="0.3">
      <c r="A392" s="245">
        <v>53594</v>
      </c>
      <c r="B392">
        <v>306.22000000000003</v>
      </c>
      <c r="C392" s="18">
        <f>VLOOKUP(A392,'VDs DUELOS'!$D$3:$F$1568,3,0)-B392</f>
        <v>0</v>
      </c>
      <c r="D392" s="238" t="e">
        <f>VLOOKUP(A392,'K1 Duelos'!$B$9:$D$39,3,0)-B392</f>
        <v>#N/A</v>
      </c>
      <c r="E392" s="241"/>
    </row>
    <row r="393" spans="1:5" x14ac:dyDescent="0.3">
      <c r="A393" s="245">
        <v>53599</v>
      </c>
      <c r="B393">
        <v>82.9</v>
      </c>
      <c r="C393" s="18">
        <f>VLOOKUP(A393,'VDs DUELOS'!$D$3:$F$1568,3,0)-B393</f>
        <v>0</v>
      </c>
      <c r="D393" s="238" t="e">
        <f>VLOOKUP(A393,'K1 Duelos'!$B$9:$D$39,3,0)-B393</f>
        <v>#N/A</v>
      </c>
      <c r="E393" s="241"/>
    </row>
    <row r="394" spans="1:5" x14ac:dyDescent="0.3">
      <c r="A394" s="245">
        <v>53601</v>
      </c>
      <c r="B394">
        <v>389.04</v>
      </c>
      <c r="C394" s="18">
        <f>VLOOKUP(A394,'VDs DUELOS'!$D$3:$F$1568,3,0)-B394</f>
        <v>0</v>
      </c>
      <c r="D394" s="238" t="e">
        <f>VLOOKUP(A394,'K1 Duelos'!$B$9:$D$39,3,0)-B394</f>
        <v>#N/A</v>
      </c>
      <c r="E394" s="241"/>
    </row>
    <row r="395" spans="1:5" x14ac:dyDescent="0.3">
      <c r="A395" s="245">
        <v>53608</v>
      </c>
      <c r="B395">
        <v>57.6</v>
      </c>
      <c r="C395" s="18">
        <f>VLOOKUP(A395,'VDs DUELOS'!$D$3:$F$1568,3,0)-B395</f>
        <v>0</v>
      </c>
      <c r="D395" s="238"/>
      <c r="E395" s="241"/>
    </row>
    <row r="396" spans="1:5" x14ac:dyDescent="0.3">
      <c r="A396" s="245">
        <v>53614</v>
      </c>
      <c r="B396">
        <v>317.76</v>
      </c>
      <c r="C396" s="18">
        <f>VLOOKUP(A396,'VDs DUELOS'!$D$3:$F$1568,3,0)-B396</f>
        <v>0</v>
      </c>
      <c r="D396" s="238" t="e">
        <f>VLOOKUP(A396,'K1 Duelos'!$B$9:$D$39,3,0)-B396</f>
        <v>#N/A</v>
      </c>
      <c r="E396" s="241" t="str">
        <f>VLOOKUP(A396,'[1]RED DE VENTAS '!$A$1:$B$2228,2,0)</f>
        <v>EDUARDO MIGUEL GONZALEZ-AURIOLES ROMANO</v>
      </c>
    </row>
    <row r="397" spans="1:5" x14ac:dyDescent="0.3">
      <c r="A397" s="245">
        <v>53622</v>
      </c>
      <c r="B397">
        <v>642.08000000000004</v>
      </c>
      <c r="C397" s="18">
        <f>VLOOKUP(A397,'VDs DUELOS'!$D$3:$F$1568,3,0)-B397</f>
        <v>0</v>
      </c>
      <c r="D397" s="238"/>
      <c r="E397" s="241"/>
    </row>
    <row r="398" spans="1:5" x14ac:dyDescent="0.3">
      <c r="A398" s="245">
        <v>53624</v>
      </c>
      <c r="B398">
        <v>138.78</v>
      </c>
      <c r="C398" s="18">
        <f>VLOOKUP(A398,'VDs DUELOS'!$D$3:$F$1568,3,0)-B398</f>
        <v>0</v>
      </c>
      <c r="D398" s="238"/>
      <c r="E398" s="241"/>
    </row>
    <row r="399" spans="1:5" x14ac:dyDescent="0.3">
      <c r="A399" s="245">
        <v>53633</v>
      </c>
      <c r="B399">
        <v>168.14</v>
      </c>
      <c r="C399" s="18">
        <f>VLOOKUP(A399,'VDs DUELOS'!$D$3:$F$1568,3,0)-B399</f>
        <v>0</v>
      </c>
      <c r="D399" s="238" t="e">
        <f>VLOOKUP(A399,'K1 Duelos'!$B$9:$D$39,3,0)-B399</f>
        <v>#N/A</v>
      </c>
      <c r="E399" s="241" t="str">
        <f>VLOOKUP(A399,'[1]RED DE VENTAS '!$A$1:$B$2228,2,0)</f>
        <v>DAVID GONZALEZ MARTINEZ</v>
      </c>
    </row>
    <row r="400" spans="1:5" x14ac:dyDescent="0.3">
      <c r="A400" s="245">
        <v>53641</v>
      </c>
      <c r="B400">
        <v>111</v>
      </c>
      <c r="C400" s="18">
        <f>VLOOKUP(A400,'VDs DUELOS'!$D$3:$F$1568,3,0)-B400</f>
        <v>0</v>
      </c>
      <c r="D400" s="238"/>
      <c r="E400" s="241"/>
    </row>
    <row r="401" spans="1:5" x14ac:dyDescent="0.3">
      <c r="A401" s="245">
        <v>53643</v>
      </c>
      <c r="B401">
        <v>474.03</v>
      </c>
      <c r="C401" s="18">
        <f>VLOOKUP(A401,'VDs DUELOS'!$D$3:$F$1568,3,0)-B401</f>
        <v>0</v>
      </c>
      <c r="D401" s="238"/>
      <c r="E401" s="241"/>
    </row>
    <row r="402" spans="1:5" x14ac:dyDescent="0.3">
      <c r="A402" s="245">
        <v>53649</v>
      </c>
      <c r="B402">
        <v>85.35</v>
      </c>
      <c r="C402" s="18">
        <f>VLOOKUP(A402,'VDs DUELOS'!$D$3:$F$1568,3,0)-B402</f>
        <v>0</v>
      </c>
      <c r="D402" s="238"/>
      <c r="E402" s="241"/>
    </row>
    <row r="403" spans="1:5" x14ac:dyDescent="0.3">
      <c r="A403" s="245">
        <v>53651</v>
      </c>
      <c r="B403">
        <v>66.69</v>
      </c>
      <c r="C403" s="18">
        <f>VLOOKUP(A403,'VDs DUELOS'!$D$3:$F$1568,3,0)-B403</f>
        <v>0</v>
      </c>
      <c r="D403" s="238"/>
      <c r="E403" s="241"/>
    </row>
    <row r="404" spans="1:5" x14ac:dyDescent="0.3">
      <c r="A404" s="245">
        <v>53668</v>
      </c>
      <c r="B404">
        <v>349.58000000000004</v>
      </c>
      <c r="C404" s="18">
        <f>VLOOKUP(A404,'VDs DUELOS'!$D$3:$F$1568,3,0)-B404</f>
        <v>0</v>
      </c>
      <c r="D404" s="238" t="e">
        <f>VLOOKUP(A404,'K1 Duelos'!$B$9:$D$39,3,0)-B404</f>
        <v>#N/A</v>
      </c>
      <c r="E404" s="241" t="str">
        <f>VLOOKUP(A404,'[1]RED DE VENTAS '!$A$1:$B$2228,2,0)</f>
        <v>MANUEL VALLEJO ROMERO</v>
      </c>
    </row>
    <row r="405" spans="1:5" x14ac:dyDescent="0.3">
      <c r="A405" s="245">
        <v>53672</v>
      </c>
      <c r="B405">
        <v>1237.74</v>
      </c>
      <c r="C405" s="18">
        <f>VLOOKUP(A405,'VDs DUELOS'!$D$3:$F$1568,3,0)-B405</f>
        <v>0</v>
      </c>
      <c r="D405" s="238"/>
      <c r="E405" s="241"/>
    </row>
    <row r="406" spans="1:5" x14ac:dyDescent="0.3">
      <c r="A406" s="245">
        <v>53681</v>
      </c>
      <c r="B406">
        <v>0</v>
      </c>
      <c r="C406" s="18">
        <f>VLOOKUP(A406,'VDs DUELOS'!$D$3:$F$1568,3,0)-B406</f>
        <v>0</v>
      </c>
      <c r="D406" s="238"/>
      <c r="E406" s="241"/>
    </row>
    <row r="407" spans="1:5" x14ac:dyDescent="0.3">
      <c r="A407" s="245">
        <v>53684</v>
      </c>
      <c r="B407">
        <v>127.58</v>
      </c>
      <c r="C407" s="18">
        <f>VLOOKUP(A407,'VDs DUELOS'!$D$3:$F$1568,3,0)-B407</f>
        <v>0</v>
      </c>
      <c r="D407" s="238"/>
      <c r="E407" s="241"/>
    </row>
    <row r="408" spans="1:5" x14ac:dyDescent="0.3">
      <c r="A408" s="245">
        <v>53694</v>
      </c>
      <c r="B408">
        <v>174.3</v>
      </c>
      <c r="C408" s="18">
        <f>VLOOKUP(A408,'VDs DUELOS'!$D$3:$F$1568,3,0)-B408</f>
        <v>0</v>
      </c>
      <c r="D408" s="238" t="e">
        <f>VLOOKUP(A408,'K1 Duelos'!$B$9:$D$39,3,0)-B408</f>
        <v>#N/A</v>
      </c>
      <c r="E408" s="241" t="str">
        <f>VLOOKUP(A408,'[1]RED DE VENTAS '!$A$1:$B$2228,2,0)</f>
        <v>MANUEL RODRIGUEZ ROJO</v>
      </c>
    </row>
    <row r="409" spans="1:5" x14ac:dyDescent="0.3">
      <c r="A409" s="245">
        <v>53697</v>
      </c>
      <c r="B409">
        <v>51.48</v>
      </c>
      <c r="C409" s="18">
        <f>VLOOKUP(A409,'VDs DUELOS'!$D$3:$F$1568,3,0)-B409</f>
        <v>0</v>
      </c>
      <c r="D409" s="238" t="e">
        <f>VLOOKUP(A409,'K1 Duelos'!$B$9:$D$39,3,0)-B409</f>
        <v>#N/A</v>
      </c>
      <c r="E409" s="241" t="str">
        <f>VLOOKUP(A409,'[1]RED DE VENTAS '!$A$1:$B$2228,2,0)</f>
        <v>JAN BOULE LOPEZ</v>
      </c>
    </row>
    <row r="410" spans="1:5" x14ac:dyDescent="0.3">
      <c r="A410" s="245">
        <v>53698</v>
      </c>
      <c r="B410">
        <v>155.70000000000002</v>
      </c>
      <c r="C410" s="18">
        <f>VLOOKUP(A410,'VDs DUELOS'!$D$3:$F$1568,3,0)-B410</f>
        <v>0</v>
      </c>
      <c r="D410" s="238" t="e">
        <f>VLOOKUP(A410,'K1 Duelos'!$B$9:$D$39,3,0)-B410</f>
        <v>#N/A</v>
      </c>
      <c r="E410" s="241" t="str">
        <f>VLOOKUP(A410,'[1]RED DE VENTAS '!$A$1:$B$2228,2,0)</f>
        <v>JOSE CASABELLA PEREZ</v>
      </c>
    </row>
    <row r="411" spans="1:5" x14ac:dyDescent="0.3">
      <c r="A411" s="245">
        <v>53712</v>
      </c>
      <c r="B411">
        <v>202.38</v>
      </c>
      <c r="C411" s="18">
        <f>VLOOKUP(A411,'VDs DUELOS'!$D$3:$F$1568,3,0)-B411</f>
        <v>0</v>
      </c>
      <c r="D411" s="238" t="e">
        <f>VLOOKUP(A411,'K1 Duelos'!$B$9:$D$39,3,0)-B411</f>
        <v>#N/A</v>
      </c>
      <c r="E411" s="241" t="str">
        <f>VLOOKUP(A411,'[1]RED DE VENTAS '!$A$1:$B$2228,2,0)</f>
        <v>JOSE ROMAN BERMEJO BECERRO</v>
      </c>
    </row>
    <row r="412" spans="1:5" x14ac:dyDescent="0.3">
      <c r="A412" s="245">
        <v>53714</v>
      </c>
      <c r="B412">
        <v>116.2</v>
      </c>
      <c r="C412" s="18" t="e">
        <f>VLOOKUP(A412,'VDs DUELOS'!$D$3:$F$1568,3,0)-B412</f>
        <v>#N/A</v>
      </c>
      <c r="D412" s="238" t="e">
        <f>VLOOKUP(A412,'K1 Duelos'!$B$9:$D$39,3,0)-B412</f>
        <v>#N/A</v>
      </c>
      <c r="E412" s="241" t="str">
        <f>VLOOKUP(A412,'[1]RED DE VENTAS '!$A$1:$B$2228,2,0)</f>
        <v>NATALIA CALPE GOMEZ</v>
      </c>
    </row>
    <row r="413" spans="1:5" x14ac:dyDescent="0.3">
      <c r="A413" s="245">
        <v>53731</v>
      </c>
      <c r="B413">
        <v>8.9</v>
      </c>
      <c r="C413" s="18">
        <f>VLOOKUP(A413,'VDs DUELOS'!$D$3:$F$1568,3,0)-B413</f>
        <v>0</v>
      </c>
      <c r="D413" s="238"/>
      <c r="E413" s="241"/>
    </row>
    <row r="414" spans="1:5" x14ac:dyDescent="0.3">
      <c r="A414" s="245">
        <v>53734</v>
      </c>
      <c r="B414">
        <v>67.5</v>
      </c>
      <c r="C414" s="18">
        <f>VLOOKUP(A414,'VDs DUELOS'!$D$3:$F$1568,3,0)-B414</f>
        <v>0</v>
      </c>
      <c r="D414" s="238" t="e">
        <f>VLOOKUP(A414,'K1 Duelos'!$B$9:$D$39,3,0)-B414</f>
        <v>#N/A</v>
      </c>
      <c r="E414" s="241" t="str">
        <f>VLOOKUP(A414,'[1]RED DE VENTAS '!$A$1:$B$2228,2,0)</f>
        <v>ERIC GONZALEZ GUTIERREZ</v>
      </c>
    </row>
    <row r="415" spans="1:5" x14ac:dyDescent="0.3">
      <c r="A415" s="245">
        <v>53735</v>
      </c>
      <c r="B415">
        <v>160.18</v>
      </c>
      <c r="C415" s="18">
        <f>VLOOKUP(A415,'VDs DUELOS'!$D$3:$F$1568,3,0)-B415</f>
        <v>0</v>
      </c>
      <c r="D415" s="238"/>
      <c r="E415" s="241"/>
    </row>
    <row r="416" spans="1:5" x14ac:dyDescent="0.3">
      <c r="A416" s="245">
        <v>53738</v>
      </c>
      <c r="B416">
        <v>103.74</v>
      </c>
      <c r="C416" s="18" t="e">
        <f>VLOOKUP(A416,'VDs DUELOS'!$D$3:$F$1568,3,0)-B416</f>
        <v>#N/A</v>
      </c>
      <c r="D416" s="238"/>
      <c r="E416" s="241"/>
    </row>
    <row r="417" spans="1:5" x14ac:dyDescent="0.3">
      <c r="A417" s="245">
        <v>53752</v>
      </c>
      <c r="B417">
        <v>220.5</v>
      </c>
      <c r="C417" s="18">
        <f>VLOOKUP(A417,'VDs DUELOS'!$D$3:$F$1568,3,0)-B417</f>
        <v>0</v>
      </c>
      <c r="D417" s="238" t="e">
        <f>VLOOKUP(A417,'K1 Duelos'!$B$9:$D$39,3,0)-B417</f>
        <v>#N/A</v>
      </c>
      <c r="E417" s="241" t="str">
        <f>VLOOKUP(A417,'[1]RED DE VENTAS '!$A$1:$B$2228,2,0)</f>
        <v>RUBEN GARCIA LORA</v>
      </c>
    </row>
    <row r="418" spans="1:5" x14ac:dyDescent="0.3">
      <c r="A418" s="245">
        <v>53754</v>
      </c>
      <c r="B418">
        <v>31.64</v>
      </c>
      <c r="C418" s="18">
        <f>VLOOKUP(A418,'VDs DUELOS'!$D$3:$F$1568,3,0)-B418</f>
        <v>0</v>
      </c>
      <c r="D418" s="238"/>
      <c r="E418" s="238"/>
    </row>
    <row r="419" spans="1:5" x14ac:dyDescent="0.3">
      <c r="A419" s="245">
        <v>53758</v>
      </c>
      <c r="B419">
        <v>185.2</v>
      </c>
      <c r="C419" s="18">
        <f>VLOOKUP(A419,'VDs DUELOS'!$D$3:$F$1568,3,0)-B419</f>
        <v>0</v>
      </c>
      <c r="D419" s="238"/>
      <c r="E419" s="241"/>
    </row>
    <row r="420" spans="1:5" x14ac:dyDescent="0.3">
      <c r="A420" s="245">
        <v>53759</v>
      </c>
      <c r="B420">
        <v>720.9</v>
      </c>
      <c r="C420" s="18" t="e">
        <f>VLOOKUP(A420,'VDs DUELOS'!$D$3:$F$1568,3,0)-B420</f>
        <v>#N/A</v>
      </c>
      <c r="D420" s="238"/>
      <c r="E420" s="241"/>
    </row>
    <row r="421" spans="1:5" x14ac:dyDescent="0.3">
      <c r="A421" s="245">
        <v>53774</v>
      </c>
      <c r="B421">
        <v>53.91</v>
      </c>
      <c r="C421" s="18">
        <f>VLOOKUP(A421,'VDs DUELOS'!$D$3:$F$1568,3,0)-B421</f>
        <v>0</v>
      </c>
      <c r="D421" s="238"/>
      <c r="E421" s="238"/>
    </row>
    <row r="422" spans="1:5" x14ac:dyDescent="0.3">
      <c r="A422" s="245">
        <v>53780</v>
      </c>
      <c r="B422">
        <v>90.42</v>
      </c>
      <c r="C422" s="18">
        <f>VLOOKUP(A422,'VDs DUELOS'!$D$3:$F$1568,3,0)-B422</f>
        <v>0</v>
      </c>
      <c r="D422" s="238"/>
      <c r="E422" s="241"/>
    </row>
    <row r="423" spans="1:5" x14ac:dyDescent="0.3">
      <c r="A423" s="245">
        <v>53784</v>
      </c>
      <c r="B423">
        <v>430.58000000000004</v>
      </c>
      <c r="C423" s="18">
        <f>VLOOKUP(A423,'VDs DUELOS'!$D$3:$F$1568,3,0)-B423</f>
        <v>0</v>
      </c>
      <c r="D423" s="238"/>
      <c r="E423" s="241"/>
    </row>
    <row r="424" spans="1:5" x14ac:dyDescent="0.3">
      <c r="A424" s="245">
        <v>53793</v>
      </c>
      <c r="B424">
        <v>206.02</v>
      </c>
      <c r="C424" s="18">
        <f>VLOOKUP(A424,'VDs DUELOS'!$D$3:$F$1568,3,0)-B424</f>
        <v>0</v>
      </c>
      <c r="D424" s="238"/>
      <c r="E424" s="238"/>
    </row>
    <row r="425" spans="1:5" x14ac:dyDescent="0.3">
      <c r="A425" s="245">
        <v>53810</v>
      </c>
      <c r="B425">
        <v>301.65999999999997</v>
      </c>
      <c r="C425" s="18">
        <f>VLOOKUP(A425,'VDs DUELOS'!$D$3:$F$1568,3,0)-B425</f>
        <v>0</v>
      </c>
      <c r="D425" s="238"/>
      <c r="E425" s="241"/>
    </row>
    <row r="426" spans="1:5" x14ac:dyDescent="0.3">
      <c r="A426" s="245">
        <v>53816</v>
      </c>
      <c r="B426">
        <v>44.25</v>
      </c>
      <c r="C426" s="18">
        <f>VLOOKUP(A426,'VDs DUELOS'!$D$3:$F$1568,3,0)-B426</f>
        <v>0</v>
      </c>
      <c r="D426" s="238"/>
      <c r="E426" s="241"/>
    </row>
    <row r="427" spans="1:5" x14ac:dyDescent="0.3">
      <c r="A427" s="245">
        <v>53821</v>
      </c>
      <c r="B427">
        <v>136</v>
      </c>
      <c r="C427" s="18">
        <f>VLOOKUP(A427,'VDs DUELOS'!$D$3:$F$1568,3,0)-B427</f>
        <v>0</v>
      </c>
      <c r="D427" s="238"/>
      <c r="E427" s="241"/>
    </row>
    <row r="428" spans="1:5" x14ac:dyDescent="0.3">
      <c r="A428" s="245">
        <v>53827</v>
      </c>
      <c r="B428">
        <v>49.4</v>
      </c>
      <c r="C428" s="18">
        <f>VLOOKUP(A428,'VDs DUELOS'!$D$3:$F$1568,3,0)-B428</f>
        <v>0</v>
      </c>
      <c r="D428" s="238"/>
      <c r="E428" s="241"/>
    </row>
    <row r="429" spans="1:5" x14ac:dyDescent="0.3">
      <c r="A429" s="245">
        <v>53832</v>
      </c>
      <c r="B429">
        <v>199.87</v>
      </c>
      <c r="C429" s="18">
        <f>VLOOKUP(A429,'VDs DUELOS'!$D$3:$F$1568,3,0)-B429</f>
        <v>0</v>
      </c>
      <c r="D429" s="238"/>
      <c r="E429" s="241"/>
    </row>
    <row r="430" spans="1:5" x14ac:dyDescent="0.3">
      <c r="A430" s="245">
        <v>53833</v>
      </c>
      <c r="B430">
        <v>142.44999999999999</v>
      </c>
      <c r="C430" s="18">
        <f>VLOOKUP(A430,'VDs DUELOS'!$D$3:$F$1568,3,0)-B430</f>
        <v>0</v>
      </c>
      <c r="D430" s="238"/>
      <c r="E430" s="241"/>
    </row>
    <row r="431" spans="1:5" x14ac:dyDescent="0.3">
      <c r="A431" s="245">
        <v>53841</v>
      </c>
      <c r="B431">
        <v>348.17</v>
      </c>
      <c r="C431" s="18">
        <f>VLOOKUP(A431,'VDs DUELOS'!$D$3:$F$1568,3,0)-B431</f>
        <v>0</v>
      </c>
      <c r="D431" s="238"/>
      <c r="E431" s="238"/>
    </row>
    <row r="432" spans="1:5" x14ac:dyDescent="0.3">
      <c r="A432" s="245">
        <v>53853</v>
      </c>
      <c r="B432">
        <v>19.95</v>
      </c>
      <c r="C432" s="18">
        <f>VLOOKUP(A432,'VDs DUELOS'!$D$3:$F$1568,3,0)-B432</f>
        <v>0</v>
      </c>
      <c r="D432" s="238"/>
      <c r="E432" s="238"/>
    </row>
    <row r="433" spans="1:5" x14ac:dyDescent="0.3">
      <c r="A433" s="245">
        <v>53856</v>
      </c>
      <c r="B433">
        <v>84.75</v>
      </c>
      <c r="C433" s="18">
        <f>VLOOKUP(A433,'VDs DUELOS'!$D$3:$F$1568,3,0)-B433</f>
        <v>0</v>
      </c>
      <c r="D433" s="238"/>
      <c r="E433" s="241"/>
    </row>
    <row r="434" spans="1:5" x14ac:dyDescent="0.3">
      <c r="A434" s="245">
        <v>53863</v>
      </c>
      <c r="B434">
        <v>72.989999999999995</v>
      </c>
      <c r="C434" s="18" t="e">
        <f>VLOOKUP(A434,'VDs DUELOS'!$D$3:$F$1568,3,0)-B434</f>
        <v>#N/A</v>
      </c>
      <c r="D434" s="238"/>
      <c r="E434" s="238"/>
    </row>
    <row r="435" spans="1:5" x14ac:dyDescent="0.3">
      <c r="A435" s="245">
        <v>53867</v>
      </c>
      <c r="B435">
        <v>116.73</v>
      </c>
      <c r="C435" s="18">
        <f>VLOOKUP(A435,'VDs DUELOS'!$D$3:$F$1568,3,0)-B435</f>
        <v>0</v>
      </c>
      <c r="D435" s="238"/>
      <c r="E435" s="238"/>
    </row>
    <row r="436" spans="1:5" x14ac:dyDescent="0.3">
      <c r="A436" s="245">
        <v>53869</v>
      </c>
      <c r="B436">
        <v>71.86</v>
      </c>
      <c r="C436" s="18">
        <f>VLOOKUP(A436,'VDs DUELOS'!$D$3:$F$1568,3,0)-B436</f>
        <v>0</v>
      </c>
      <c r="D436" s="238"/>
      <c r="E436" s="241"/>
    </row>
    <row r="437" spans="1:5" x14ac:dyDescent="0.3">
      <c r="A437" s="245">
        <v>53871</v>
      </c>
      <c r="B437">
        <v>98.91</v>
      </c>
      <c r="C437" s="18">
        <f>VLOOKUP(A437,'VDs DUELOS'!$D$3:$F$1568,3,0)-B437</f>
        <v>0</v>
      </c>
      <c r="D437" s="238"/>
      <c r="E437" s="241"/>
    </row>
    <row r="438" spans="1:5" x14ac:dyDescent="0.3">
      <c r="A438" s="245">
        <v>53877</v>
      </c>
      <c r="B438">
        <v>15.51</v>
      </c>
      <c r="C438" s="18">
        <f>VLOOKUP(A438,'VDs DUELOS'!$D$3:$F$1568,3,0)-B438</f>
        <v>0</v>
      </c>
      <c r="D438" s="238"/>
      <c r="E438" s="241"/>
    </row>
    <row r="439" spans="1:5" x14ac:dyDescent="0.3">
      <c r="A439" s="245">
        <v>53878</v>
      </c>
      <c r="B439">
        <v>1393.13</v>
      </c>
      <c r="C439" s="18">
        <f>VLOOKUP(A439,'VDs DUELOS'!$D$3:$F$1568,3,0)-B439</f>
        <v>0</v>
      </c>
      <c r="D439" s="238"/>
      <c r="E439" s="241"/>
    </row>
    <row r="440" spans="1:5" x14ac:dyDescent="0.3">
      <c r="A440" s="245">
        <v>53879</v>
      </c>
      <c r="B440">
        <v>152.6</v>
      </c>
      <c r="C440" s="18">
        <f>VLOOKUP(A440,'VDs DUELOS'!$D$3:$F$1568,3,0)-B440</f>
        <v>0</v>
      </c>
      <c r="D440" s="238"/>
      <c r="E440" s="241"/>
    </row>
    <row r="441" spans="1:5" x14ac:dyDescent="0.3">
      <c r="A441" s="245">
        <v>53880</v>
      </c>
      <c r="B441">
        <v>1763.72</v>
      </c>
      <c r="C441" s="18">
        <f>VLOOKUP(A441,'VDs DUELOS'!$D$3:$F$1568,3,0)-B441</f>
        <v>0</v>
      </c>
      <c r="D441" s="238"/>
      <c r="E441" s="241"/>
    </row>
    <row r="442" spans="1:5" x14ac:dyDescent="0.3">
      <c r="A442" s="245">
        <v>53893</v>
      </c>
      <c r="B442">
        <v>1008</v>
      </c>
      <c r="C442" s="18">
        <f>VLOOKUP(A442,'VDs DUELOS'!$D$3:$F$1568,3,0)-B442</f>
        <v>0</v>
      </c>
      <c r="D442" s="238"/>
      <c r="E442" s="241"/>
    </row>
    <row r="443" spans="1:5" x14ac:dyDescent="0.3">
      <c r="A443" s="245">
        <v>53898</v>
      </c>
      <c r="B443">
        <v>45.04</v>
      </c>
      <c r="C443" s="18">
        <f>VLOOKUP(A443,'VDs DUELOS'!$D$3:$F$1568,3,0)-B443</f>
        <v>0</v>
      </c>
      <c r="D443" s="238"/>
      <c r="E443" s="241"/>
    </row>
    <row r="444" spans="1:5" x14ac:dyDescent="0.3">
      <c r="A444" s="245">
        <v>53901</v>
      </c>
      <c r="B444">
        <v>85.98</v>
      </c>
      <c r="C444" s="18">
        <f>VLOOKUP(A444,'VDs DUELOS'!$D$3:$F$1568,3,0)-B444</f>
        <v>0</v>
      </c>
      <c r="D444" s="238"/>
      <c r="E444" s="241"/>
    </row>
    <row r="445" spans="1:5" x14ac:dyDescent="0.3">
      <c r="A445" s="245">
        <v>53907</v>
      </c>
      <c r="B445">
        <v>4.13</v>
      </c>
      <c r="C445" s="18" t="e">
        <f>VLOOKUP(A445,'VDs DUELOS'!$D$3:$F$1568,3,0)-B445</f>
        <v>#N/A</v>
      </c>
      <c r="D445" s="238"/>
      <c r="E445" s="238"/>
    </row>
    <row r="446" spans="1:5" x14ac:dyDescent="0.3">
      <c r="A446" s="245">
        <v>53908</v>
      </c>
      <c r="B446">
        <v>919.56999999999994</v>
      </c>
      <c r="C446" s="18" t="e">
        <f>VLOOKUP(A446,'VDs DUELOS'!$D$3:$F$1568,3,0)-B446</f>
        <v>#N/A</v>
      </c>
      <c r="D446" s="238"/>
      <c r="E446" s="241"/>
    </row>
    <row r="447" spans="1:5" x14ac:dyDescent="0.3">
      <c r="A447" s="245">
        <v>53918</v>
      </c>
      <c r="B447">
        <v>57</v>
      </c>
      <c r="C447" s="18">
        <f>VLOOKUP(A447,'VDs DUELOS'!$D$3:$F$1568,3,0)-B447</f>
        <v>0</v>
      </c>
      <c r="D447" s="238"/>
      <c r="E447" s="238"/>
    </row>
    <row r="448" spans="1:5" x14ac:dyDescent="0.3">
      <c r="A448" s="245">
        <v>53922</v>
      </c>
      <c r="B448">
        <v>154.08000000000001</v>
      </c>
      <c r="C448" s="18">
        <f>VLOOKUP(A448,'VDs DUELOS'!$D$3:$F$1568,3,0)-B448</f>
        <v>0</v>
      </c>
      <c r="D448" s="238"/>
      <c r="E448" s="241"/>
    </row>
    <row r="449" spans="1:5" x14ac:dyDescent="0.3">
      <c r="A449" s="245">
        <v>53928</v>
      </c>
      <c r="B449">
        <v>70.47999999999999</v>
      </c>
      <c r="C449" s="18">
        <f>VLOOKUP(A449,'VDs DUELOS'!$D$3:$F$1568,3,0)-B449</f>
        <v>0</v>
      </c>
      <c r="D449" s="238"/>
      <c r="E449" s="241"/>
    </row>
    <row r="450" spans="1:5" x14ac:dyDescent="0.3">
      <c r="A450" s="245">
        <v>53929</v>
      </c>
      <c r="B450">
        <v>199</v>
      </c>
      <c r="C450" s="18">
        <f>VLOOKUP(A450,'VDs DUELOS'!$D$3:$F$1568,3,0)-B450</f>
        <v>0</v>
      </c>
      <c r="D450" s="238"/>
      <c r="E450" s="241"/>
    </row>
    <row r="451" spans="1:5" x14ac:dyDescent="0.3">
      <c r="A451" s="245">
        <v>53931</v>
      </c>
      <c r="B451">
        <v>667.91</v>
      </c>
      <c r="C451" s="18">
        <f>VLOOKUP(A451,'VDs DUELOS'!$D$3:$F$1568,3,0)-B451</f>
        <v>0</v>
      </c>
      <c r="D451" s="238"/>
      <c r="E451" s="241"/>
    </row>
    <row r="452" spans="1:5" x14ac:dyDescent="0.3">
      <c r="A452" s="245">
        <v>53934</v>
      </c>
      <c r="B452">
        <v>283.64</v>
      </c>
      <c r="C452" s="18">
        <f>VLOOKUP(A452,'VDs DUELOS'!$D$3:$F$1568,3,0)-B452</f>
        <v>0</v>
      </c>
      <c r="D452" s="238"/>
      <c r="E452" s="241"/>
    </row>
    <row r="453" spans="1:5" x14ac:dyDescent="0.3">
      <c r="A453" s="245">
        <v>53936</v>
      </c>
      <c r="B453">
        <v>23.94</v>
      </c>
      <c r="C453" s="18" t="e">
        <f>VLOOKUP(A453,'VDs DUELOS'!$D$3:$F$1568,3,0)-B453</f>
        <v>#N/A</v>
      </c>
      <c r="D453" s="238"/>
      <c r="E453" s="241"/>
    </row>
    <row r="454" spans="1:5" x14ac:dyDescent="0.3">
      <c r="A454" s="245">
        <v>53938</v>
      </c>
      <c r="B454">
        <v>18.05</v>
      </c>
      <c r="C454" s="18">
        <f>VLOOKUP(A454,'VDs DUELOS'!$D$3:$F$1568,3,0)-B454</f>
        <v>0</v>
      </c>
      <c r="D454" s="238"/>
      <c r="E454" s="241"/>
    </row>
    <row r="455" spans="1:5" x14ac:dyDescent="0.3">
      <c r="A455" s="245">
        <v>53947</v>
      </c>
      <c r="B455">
        <v>123</v>
      </c>
      <c r="C455" s="18">
        <f>VLOOKUP(A455,'VDs DUELOS'!$D$3:$F$1568,3,0)-B455</f>
        <v>0</v>
      </c>
      <c r="D455" s="238"/>
      <c r="E455" s="241"/>
    </row>
    <row r="456" spans="1:5" x14ac:dyDescent="0.3">
      <c r="A456" s="245">
        <v>53956</v>
      </c>
      <c r="B456">
        <v>27.44</v>
      </c>
      <c r="C456" s="18">
        <f>VLOOKUP(A456,'VDs DUELOS'!$D$3:$F$1568,3,0)-B456</f>
        <v>0</v>
      </c>
      <c r="D456" s="238"/>
      <c r="E456" s="241"/>
    </row>
    <row r="457" spans="1:5" x14ac:dyDescent="0.3">
      <c r="A457" s="245">
        <v>53964</v>
      </c>
      <c r="B457">
        <v>25</v>
      </c>
      <c r="C457" s="18">
        <f>VLOOKUP(A457,'VDs DUELOS'!$D$3:$F$1568,3,0)-B457</f>
        <v>0</v>
      </c>
      <c r="D457" s="238"/>
      <c r="E457" s="241"/>
    </row>
    <row r="458" spans="1:5" x14ac:dyDescent="0.3">
      <c r="A458" s="245">
        <v>53965</v>
      </c>
      <c r="B458">
        <v>45.02</v>
      </c>
      <c r="C458" s="18">
        <f>VLOOKUP(A458,'VDs DUELOS'!$D$3:$F$1568,3,0)-B458</f>
        <v>0</v>
      </c>
      <c r="D458" s="238"/>
      <c r="E458" s="241"/>
    </row>
    <row r="459" spans="1:5" x14ac:dyDescent="0.3">
      <c r="A459" s="245">
        <v>53968</v>
      </c>
      <c r="B459">
        <v>206.94</v>
      </c>
      <c r="C459" s="18" t="e">
        <f>VLOOKUP(A459,'VDs DUELOS'!$D$3:$F$1568,3,0)-B459</f>
        <v>#N/A</v>
      </c>
      <c r="D459" s="238"/>
      <c r="E459" s="241"/>
    </row>
    <row r="460" spans="1:5" x14ac:dyDescent="0.3">
      <c r="A460" s="245">
        <v>53971</v>
      </c>
      <c r="B460">
        <v>227.36</v>
      </c>
      <c r="C460" s="18">
        <f>VLOOKUP(A460,'VDs DUELOS'!$D$3:$F$1568,3,0)-B460</f>
        <v>0</v>
      </c>
      <c r="D460" s="238"/>
      <c r="E460" s="241"/>
    </row>
    <row r="461" spans="1:5" x14ac:dyDescent="0.3">
      <c r="A461" s="245">
        <v>53974</v>
      </c>
      <c r="B461">
        <v>179.7</v>
      </c>
      <c r="C461" s="18">
        <f>VLOOKUP(A461,'VDs DUELOS'!$D$3:$F$1568,3,0)-B461</f>
        <v>0</v>
      </c>
      <c r="D461" s="238"/>
      <c r="E461" s="241"/>
    </row>
    <row r="462" spans="1:5" x14ac:dyDescent="0.3">
      <c r="A462" s="245">
        <v>53975</v>
      </c>
      <c r="B462">
        <v>64.67</v>
      </c>
      <c r="C462" s="18">
        <f>VLOOKUP(A462,'VDs DUELOS'!$D$3:$F$1568,3,0)-B462</f>
        <v>0</v>
      </c>
      <c r="D462" s="238"/>
      <c r="E462" s="241"/>
    </row>
    <row r="463" spans="1:5" x14ac:dyDescent="0.3">
      <c r="A463" s="245">
        <v>53977</v>
      </c>
      <c r="B463">
        <v>95.5</v>
      </c>
      <c r="C463" s="18">
        <f>VLOOKUP(A463,'VDs DUELOS'!$D$3:$F$1568,3,0)-B463</f>
        <v>0</v>
      </c>
      <c r="D463" s="238"/>
      <c r="E463" s="241"/>
    </row>
    <row r="464" spans="1:5" x14ac:dyDescent="0.3">
      <c r="A464" s="245">
        <v>53979</v>
      </c>
      <c r="B464">
        <v>83.5</v>
      </c>
      <c r="C464" s="18" t="e">
        <f>VLOOKUP(A464,'VDs DUELOS'!$D$3:$F$1568,3,0)-B464</f>
        <v>#N/A</v>
      </c>
      <c r="D464" s="238"/>
      <c r="E464" s="241"/>
    </row>
    <row r="465" spans="1:5" x14ac:dyDescent="0.3">
      <c r="A465" s="245">
        <v>53980</v>
      </c>
      <c r="B465">
        <v>291.26</v>
      </c>
      <c r="C465" s="18">
        <f>VLOOKUP(A465,'VDs DUELOS'!$D$3:$F$1568,3,0)-B465</f>
        <v>0</v>
      </c>
      <c r="D465" s="238"/>
      <c r="E465" s="241"/>
    </row>
    <row r="466" spans="1:5" x14ac:dyDescent="0.3">
      <c r="A466" s="245">
        <v>53991</v>
      </c>
      <c r="B466">
        <v>30.58</v>
      </c>
      <c r="C466" s="18">
        <f>VLOOKUP(A466,'VDs DUELOS'!$D$3:$F$1568,3,0)-B466</f>
        <v>0</v>
      </c>
      <c r="D466" s="238"/>
      <c r="E466" s="241"/>
    </row>
    <row r="467" spans="1:5" x14ac:dyDescent="0.3">
      <c r="A467" s="245">
        <v>53992</v>
      </c>
      <c r="B467">
        <v>125.88</v>
      </c>
      <c r="C467" s="18">
        <f>VLOOKUP(A467,'VDs DUELOS'!$D$3:$F$1568,3,0)-B467</f>
        <v>0</v>
      </c>
      <c r="D467" s="238"/>
      <c r="E467" s="241"/>
    </row>
    <row r="468" spans="1:5" x14ac:dyDescent="0.3">
      <c r="A468" s="245">
        <v>54009</v>
      </c>
      <c r="B468">
        <v>108</v>
      </c>
      <c r="C468" s="18">
        <f>VLOOKUP(A468,'VDs DUELOS'!$D$3:$F$1568,3,0)-B468</f>
        <v>0</v>
      </c>
      <c r="D468" s="238"/>
      <c r="E468" s="241"/>
    </row>
    <row r="469" spans="1:5" x14ac:dyDescent="0.3">
      <c r="A469" s="245">
        <v>54013</v>
      </c>
      <c r="B469">
        <v>94.08</v>
      </c>
      <c r="C469" s="18">
        <f>VLOOKUP(A469,'VDs DUELOS'!$D$3:$F$1568,3,0)-B469</f>
        <v>0</v>
      </c>
      <c r="D469" s="238"/>
      <c r="E469" s="241"/>
    </row>
    <row r="470" spans="1:5" x14ac:dyDescent="0.3">
      <c r="A470" s="245">
        <v>54015</v>
      </c>
      <c r="B470">
        <v>119.38</v>
      </c>
      <c r="C470" s="18">
        <f>VLOOKUP(A470,'VDs DUELOS'!$D$3:$F$1568,3,0)-B470</f>
        <v>0</v>
      </c>
      <c r="D470" s="238"/>
      <c r="E470" s="241"/>
    </row>
    <row r="471" spans="1:5" x14ac:dyDescent="0.3">
      <c r="A471" s="245">
        <v>54024</v>
      </c>
      <c r="B471">
        <v>59.54</v>
      </c>
      <c r="C471" s="18">
        <f>VLOOKUP(A471,'VDs DUELOS'!$D$3:$F$1568,3,0)-B471</f>
        <v>0</v>
      </c>
      <c r="D471" s="238"/>
      <c r="E471" s="241"/>
    </row>
    <row r="472" spans="1:5" x14ac:dyDescent="0.3">
      <c r="A472" s="245">
        <v>54025</v>
      </c>
      <c r="B472">
        <v>759.66</v>
      </c>
      <c r="C472" s="18">
        <f>VLOOKUP(A472,'VDs DUELOS'!$D$3:$F$1568,3,0)-B472</f>
        <v>0</v>
      </c>
      <c r="D472" s="238"/>
      <c r="E472" s="241"/>
    </row>
    <row r="473" spans="1:5" x14ac:dyDescent="0.3">
      <c r="A473" s="245">
        <v>54034</v>
      </c>
      <c r="B473">
        <v>288.15999999999997</v>
      </c>
      <c r="C473" s="18">
        <f>VLOOKUP(A473,'VDs DUELOS'!$D$3:$F$1568,3,0)-B473</f>
        <v>0</v>
      </c>
      <c r="D473" s="238"/>
      <c r="E473" s="241"/>
    </row>
    <row r="474" spans="1:5" x14ac:dyDescent="0.3">
      <c r="A474" s="245">
        <v>5404</v>
      </c>
      <c r="B474">
        <v>114.14</v>
      </c>
      <c r="C474" s="18">
        <f>VLOOKUP(A474,'VDs DUELOS'!$D$3:$F$1568,3,0)-B474</f>
        <v>0</v>
      </c>
      <c r="D474" s="238"/>
      <c r="E474" s="241"/>
    </row>
    <row r="475" spans="1:5" x14ac:dyDescent="0.3">
      <c r="A475" s="245">
        <v>54042</v>
      </c>
      <c r="B475">
        <v>229.87</v>
      </c>
      <c r="C475" s="18">
        <f>VLOOKUP(A475,'VDs DUELOS'!$D$3:$F$1568,3,0)-B475</f>
        <v>0</v>
      </c>
      <c r="D475" s="238"/>
      <c r="E475" s="241"/>
    </row>
    <row r="476" spans="1:5" x14ac:dyDescent="0.3">
      <c r="A476" s="245">
        <v>54045</v>
      </c>
      <c r="B476">
        <v>580.39</v>
      </c>
      <c r="C476" s="18">
        <f>VLOOKUP(A476,'VDs DUELOS'!$D$3:$F$1568,3,0)-B476</f>
        <v>0</v>
      </c>
      <c r="D476" s="238"/>
      <c r="E476" s="241"/>
    </row>
    <row r="477" spans="1:5" x14ac:dyDescent="0.3">
      <c r="A477" s="245">
        <v>54054</v>
      </c>
      <c r="B477">
        <v>369.64</v>
      </c>
      <c r="C477" s="18">
        <f>VLOOKUP(A477,'VDs DUELOS'!$D$3:$F$1568,3,0)-B477</f>
        <v>0</v>
      </c>
      <c r="D477" s="238"/>
      <c r="E477" s="241"/>
    </row>
    <row r="478" spans="1:5" x14ac:dyDescent="0.3">
      <c r="A478" s="245">
        <v>54057</v>
      </c>
      <c r="B478">
        <v>27.75</v>
      </c>
      <c r="C478" s="18">
        <f>VLOOKUP(A478,'VDs DUELOS'!$D$3:$F$1568,3,0)-B478</f>
        <v>0</v>
      </c>
      <c r="D478" s="238"/>
      <c r="E478" s="241"/>
    </row>
    <row r="479" spans="1:5" x14ac:dyDescent="0.3">
      <c r="A479" s="245">
        <v>54065</v>
      </c>
      <c r="B479">
        <v>126.26</v>
      </c>
      <c r="C479" s="18">
        <f>VLOOKUP(A479,'VDs DUELOS'!$D$3:$F$1568,3,0)-B479</f>
        <v>0</v>
      </c>
      <c r="D479" s="238"/>
      <c r="E479" s="241"/>
    </row>
    <row r="480" spans="1:5" x14ac:dyDescent="0.3">
      <c r="A480" s="245">
        <v>54073</v>
      </c>
      <c r="B480">
        <v>25</v>
      </c>
      <c r="C480" s="18">
        <f>VLOOKUP(A480,'VDs DUELOS'!$D$3:$F$1568,3,0)-B480</f>
        <v>0</v>
      </c>
      <c r="D480" s="238"/>
      <c r="E480" s="241"/>
    </row>
    <row r="481" spans="1:5" x14ac:dyDescent="0.3">
      <c r="A481" s="245">
        <v>547</v>
      </c>
      <c r="B481">
        <v>8.8000000000000007</v>
      </c>
      <c r="C481" s="18">
        <f>VLOOKUP(A481,'VDs DUELOS'!$D$3:$F$1568,3,0)-B481</f>
        <v>0</v>
      </c>
      <c r="D481" s="238"/>
      <c r="E481" s="241"/>
    </row>
    <row r="482" spans="1:5" x14ac:dyDescent="0.3">
      <c r="A482" s="245">
        <v>5503</v>
      </c>
      <c r="B482">
        <v>452.09000000000003</v>
      </c>
      <c r="C482" s="18">
        <f>VLOOKUP(A482,'VDs DUELOS'!$D$3:$F$1568,3,0)-B482</f>
        <v>0</v>
      </c>
      <c r="D482" s="238"/>
      <c r="E482" s="241"/>
    </row>
    <row r="483" spans="1:5" x14ac:dyDescent="0.3">
      <c r="A483" s="245">
        <v>55159</v>
      </c>
      <c r="B483">
        <v>1456</v>
      </c>
      <c r="C483" s="18">
        <f>VLOOKUP(A483,'VDs DUELOS'!$D$3:$F$1568,3,0)-B483</f>
        <v>0</v>
      </c>
      <c r="D483" s="238"/>
      <c r="E483" s="241"/>
    </row>
    <row r="484" spans="1:5" x14ac:dyDescent="0.3">
      <c r="A484" s="245">
        <v>5526</v>
      </c>
      <c r="B484">
        <v>377.2</v>
      </c>
      <c r="C484" s="18">
        <f>VLOOKUP(A484,'VDs DUELOS'!$D$3:$F$1568,3,0)-B484</f>
        <v>0</v>
      </c>
      <c r="D484" s="238"/>
      <c r="E484" s="241"/>
    </row>
    <row r="485" spans="1:5" x14ac:dyDescent="0.3">
      <c r="A485" s="245">
        <v>5549</v>
      </c>
      <c r="B485">
        <v>273.58</v>
      </c>
      <c r="C485" s="18">
        <f>VLOOKUP(A485,'VDs DUELOS'!$D$3:$F$1568,3,0)-B485</f>
        <v>0</v>
      </c>
      <c r="D485" s="238"/>
      <c r="E485" s="241"/>
    </row>
    <row r="486" spans="1:5" x14ac:dyDescent="0.3">
      <c r="A486" s="245">
        <v>5558</v>
      </c>
      <c r="B486">
        <v>664.56</v>
      </c>
      <c r="C486" s="18">
        <f>VLOOKUP(A486,'VDs DUELOS'!$D$3:$F$1568,3,0)-B486</f>
        <v>0</v>
      </c>
      <c r="D486" s="238"/>
      <c r="E486" s="241"/>
    </row>
    <row r="487" spans="1:5" x14ac:dyDescent="0.3">
      <c r="A487" s="245">
        <v>556</v>
      </c>
      <c r="B487">
        <v>1076.73</v>
      </c>
      <c r="C487" s="18">
        <f>VLOOKUP(A487,'VDs DUELOS'!$D$3:$F$1568,3,0)-B487</f>
        <v>0</v>
      </c>
      <c r="D487" s="238"/>
      <c r="E487" s="241"/>
    </row>
    <row r="488" spans="1:5" x14ac:dyDescent="0.3">
      <c r="A488" s="245">
        <v>558</v>
      </c>
      <c r="B488">
        <v>148.75</v>
      </c>
      <c r="C488" s="18">
        <f>VLOOKUP(A488,'VDs DUELOS'!$D$3:$F$1568,3,0)-B488</f>
        <v>0</v>
      </c>
      <c r="D488" s="238"/>
      <c r="E488" s="241"/>
    </row>
    <row r="489" spans="1:5" x14ac:dyDescent="0.3">
      <c r="A489" s="245">
        <v>5603</v>
      </c>
      <c r="B489">
        <v>77</v>
      </c>
      <c r="C489" s="18">
        <f>VLOOKUP(A489,'VDs DUELOS'!$D$3:$F$1568,3,0)-B489</f>
        <v>0</v>
      </c>
      <c r="D489" s="238"/>
      <c r="E489" s="241"/>
    </row>
    <row r="490" spans="1:5" x14ac:dyDescent="0.3">
      <c r="A490" s="245">
        <v>5620</v>
      </c>
      <c r="B490">
        <v>44</v>
      </c>
      <c r="C490" s="18">
        <f>VLOOKUP(A490,'VDs DUELOS'!$D$3:$F$1568,3,0)-B490</f>
        <v>0</v>
      </c>
      <c r="D490" s="238"/>
      <c r="E490" s="241"/>
    </row>
    <row r="491" spans="1:5" x14ac:dyDescent="0.3">
      <c r="A491" s="245">
        <v>5670</v>
      </c>
      <c r="B491">
        <v>102.5</v>
      </c>
      <c r="C491" s="18">
        <f>VLOOKUP(A491,'VDs DUELOS'!$D$3:$F$1568,3,0)-B491</f>
        <v>0</v>
      </c>
      <c r="D491" s="238"/>
      <c r="E491" s="241"/>
    </row>
    <row r="492" spans="1:5" x14ac:dyDescent="0.3">
      <c r="A492" s="245">
        <v>5727</v>
      </c>
      <c r="B492">
        <v>852.78</v>
      </c>
      <c r="C492" s="18">
        <f>VLOOKUP(A492,'VDs DUELOS'!$D$3:$F$1568,3,0)-B492</f>
        <v>0</v>
      </c>
      <c r="D492" s="238"/>
      <c r="E492" s="241"/>
    </row>
    <row r="493" spans="1:5" x14ac:dyDescent="0.3">
      <c r="A493" s="245">
        <v>58037</v>
      </c>
      <c r="B493">
        <v>131.24</v>
      </c>
      <c r="C493" s="18">
        <f>VLOOKUP(A493,'VDs DUELOS'!$D$3:$F$1568,3,0)-B493</f>
        <v>0</v>
      </c>
      <c r="D493" s="238"/>
      <c r="E493" s="241"/>
    </row>
    <row r="494" spans="1:5" x14ac:dyDescent="0.3">
      <c r="A494" s="245">
        <v>58085</v>
      </c>
      <c r="B494">
        <v>387.21000000000004</v>
      </c>
      <c r="C494" s="18">
        <f>VLOOKUP(A494,'VDs DUELOS'!$D$3:$F$1568,3,0)-B494</f>
        <v>0</v>
      </c>
      <c r="D494" s="238"/>
      <c r="E494" s="241"/>
    </row>
    <row r="495" spans="1:5" x14ac:dyDescent="0.3">
      <c r="A495" s="245">
        <v>58105</v>
      </c>
      <c r="B495">
        <v>67.2</v>
      </c>
      <c r="C495" s="18">
        <f>VLOOKUP(A495,'VDs DUELOS'!$D$3:$F$1568,3,0)-B495</f>
        <v>0</v>
      </c>
      <c r="D495" s="238"/>
      <c r="E495" s="241"/>
    </row>
    <row r="496" spans="1:5" x14ac:dyDescent="0.3">
      <c r="A496" s="245">
        <v>5812</v>
      </c>
      <c r="B496">
        <v>170.87</v>
      </c>
      <c r="C496" s="18">
        <f>VLOOKUP(A496,'VDs DUELOS'!$D$3:$F$1568,3,0)-B496</f>
        <v>0</v>
      </c>
      <c r="D496" s="238"/>
      <c r="E496" s="241"/>
    </row>
    <row r="497" spans="1:5" x14ac:dyDescent="0.3">
      <c r="A497" s="245">
        <v>58120</v>
      </c>
      <c r="B497">
        <v>80.91</v>
      </c>
      <c r="C497" s="18">
        <f>VLOOKUP(A497,'VDs DUELOS'!$D$3:$F$1568,3,0)-B497</f>
        <v>0</v>
      </c>
      <c r="D497" s="238"/>
      <c r="E497" s="241"/>
    </row>
    <row r="498" spans="1:5" x14ac:dyDescent="0.3">
      <c r="A498" s="245">
        <v>58136</v>
      </c>
      <c r="B498">
        <v>209.9</v>
      </c>
      <c r="C498" s="18">
        <f>VLOOKUP(A498,'VDs DUELOS'!$D$3:$F$1568,3,0)-B498</f>
        <v>0</v>
      </c>
      <c r="D498" s="238"/>
      <c r="E498" s="241"/>
    </row>
    <row r="499" spans="1:5" x14ac:dyDescent="0.3">
      <c r="A499" s="245">
        <v>58140</v>
      </c>
      <c r="B499">
        <v>92.2</v>
      </c>
      <c r="C499" s="18">
        <f>VLOOKUP(A499,'VDs DUELOS'!$D$3:$F$1568,3,0)-B499</f>
        <v>0</v>
      </c>
      <c r="D499" s="238"/>
      <c r="E499" s="241"/>
    </row>
    <row r="500" spans="1:5" x14ac:dyDescent="0.3">
      <c r="A500" s="245">
        <v>58241</v>
      </c>
      <c r="B500">
        <v>68.8</v>
      </c>
      <c r="C500" s="18">
        <f>VLOOKUP(A500,'VDs DUELOS'!$D$3:$F$1568,3,0)-B500</f>
        <v>0</v>
      </c>
      <c r="D500" s="238"/>
      <c r="E500" s="241"/>
    </row>
    <row r="501" spans="1:5" x14ac:dyDescent="0.3">
      <c r="A501" s="245">
        <v>5826</v>
      </c>
      <c r="B501">
        <v>267.3</v>
      </c>
      <c r="C501" s="18">
        <f>VLOOKUP(A501,'VDs DUELOS'!$D$3:$F$1568,3,0)-B501</f>
        <v>0</v>
      </c>
      <c r="D501" s="238"/>
      <c r="E501" s="241"/>
    </row>
    <row r="502" spans="1:5" x14ac:dyDescent="0.3">
      <c r="A502" s="245">
        <v>58282</v>
      </c>
      <c r="B502">
        <v>3.92</v>
      </c>
      <c r="C502" s="18">
        <f>VLOOKUP(A502,'VDs DUELOS'!$D$3:$F$1568,3,0)-B502</f>
        <v>0</v>
      </c>
      <c r="D502" s="238"/>
      <c r="E502" s="241"/>
    </row>
    <row r="503" spans="1:5" x14ac:dyDescent="0.3">
      <c r="A503" s="245">
        <v>58298</v>
      </c>
      <c r="B503">
        <v>324.83</v>
      </c>
      <c r="C503" s="18">
        <f>VLOOKUP(A503,'VDs DUELOS'!$D$3:$F$1568,3,0)-B503</f>
        <v>0</v>
      </c>
      <c r="D503" s="238"/>
      <c r="E503" s="241"/>
    </row>
    <row r="504" spans="1:5" x14ac:dyDescent="0.3">
      <c r="A504" s="245">
        <v>58309</v>
      </c>
      <c r="B504">
        <v>406.38</v>
      </c>
      <c r="C504" s="18">
        <f>VLOOKUP(A504,'VDs DUELOS'!$D$3:$F$1568,3,0)-B504</f>
        <v>0</v>
      </c>
      <c r="D504" s="238"/>
      <c r="E504" s="241"/>
    </row>
    <row r="505" spans="1:5" x14ac:dyDescent="0.3">
      <c r="A505" s="245">
        <v>58389</v>
      </c>
      <c r="B505">
        <v>466.78</v>
      </c>
      <c r="C505" s="18">
        <f>VLOOKUP(A505,'VDs DUELOS'!$D$3:$F$1568,3,0)-B505</f>
        <v>0</v>
      </c>
      <c r="D505" s="238"/>
      <c r="E505" s="241"/>
    </row>
    <row r="506" spans="1:5" x14ac:dyDescent="0.3">
      <c r="A506" s="245">
        <v>5842</v>
      </c>
      <c r="B506">
        <v>552.04999999999995</v>
      </c>
      <c r="C506" s="18">
        <f>VLOOKUP(A506,'VDs DUELOS'!$D$3:$F$1568,3,0)-B506</f>
        <v>0</v>
      </c>
      <c r="D506" s="238"/>
      <c r="E506" s="241"/>
    </row>
    <row r="507" spans="1:5" x14ac:dyDescent="0.3">
      <c r="A507" s="245">
        <v>58468</v>
      </c>
      <c r="B507">
        <v>135.94999999999999</v>
      </c>
      <c r="C507" s="18">
        <f>VLOOKUP(A507,'VDs DUELOS'!$D$3:$F$1568,3,0)-B507</f>
        <v>0</v>
      </c>
      <c r="D507" s="238"/>
      <c r="E507" s="241"/>
    </row>
    <row r="508" spans="1:5" x14ac:dyDescent="0.3">
      <c r="A508" s="245">
        <v>586</v>
      </c>
      <c r="B508">
        <v>192.13</v>
      </c>
      <c r="C508" s="18">
        <f>VLOOKUP(A508,'VDs DUELOS'!$D$3:$F$1568,3,0)-B508</f>
        <v>0</v>
      </c>
      <c r="D508" s="238"/>
      <c r="E508" s="241"/>
    </row>
    <row r="509" spans="1:5" x14ac:dyDescent="0.3">
      <c r="A509" s="245">
        <v>58706</v>
      </c>
      <c r="B509">
        <v>573.29</v>
      </c>
      <c r="C509" s="18">
        <f>VLOOKUP(A509,'VDs DUELOS'!$D$3:$F$1568,3,0)-B509</f>
        <v>0</v>
      </c>
      <c r="D509" s="238"/>
      <c r="E509" s="241"/>
    </row>
    <row r="510" spans="1:5" x14ac:dyDescent="0.3">
      <c r="A510" s="245">
        <v>58848</v>
      </c>
      <c r="B510">
        <v>63.07</v>
      </c>
      <c r="C510" s="18">
        <f>VLOOKUP(A510,'VDs DUELOS'!$D$3:$F$1568,3,0)-B510</f>
        <v>0</v>
      </c>
      <c r="D510" s="238"/>
      <c r="E510" s="241"/>
    </row>
    <row r="511" spans="1:5" x14ac:dyDescent="0.3">
      <c r="A511" s="245">
        <v>58902</v>
      </c>
      <c r="B511">
        <v>420.18</v>
      </c>
      <c r="C511" s="18">
        <f>VLOOKUP(A511,'VDs DUELOS'!$D$3:$F$1568,3,0)-B511</f>
        <v>0</v>
      </c>
      <c r="D511" s="238"/>
      <c r="E511" s="241"/>
    </row>
    <row r="512" spans="1:5" x14ac:dyDescent="0.3">
      <c r="A512" s="245">
        <v>5894</v>
      </c>
      <c r="B512">
        <v>1008</v>
      </c>
      <c r="C512" s="18">
        <f>VLOOKUP(A512,'VDs DUELOS'!$D$3:$F$1568,3,0)-B512</f>
        <v>0</v>
      </c>
      <c r="D512" s="238"/>
      <c r="E512" s="241"/>
    </row>
    <row r="513" spans="1:5" x14ac:dyDescent="0.3">
      <c r="A513" s="245">
        <v>594</v>
      </c>
      <c r="B513">
        <v>1613.46</v>
      </c>
      <c r="C513" s="18">
        <f>VLOOKUP(A513,'VDs DUELOS'!$D$3:$F$1568,3,0)-B513</f>
        <v>0</v>
      </c>
      <c r="D513" s="238"/>
      <c r="E513" s="238"/>
    </row>
    <row r="514" spans="1:5" x14ac:dyDescent="0.3">
      <c r="A514" s="245">
        <v>5984</v>
      </c>
      <c r="B514">
        <v>32.19</v>
      </c>
      <c r="C514" s="18">
        <f>VLOOKUP(A514,'VDs DUELOS'!$D$3:$F$1568,3,0)-B514</f>
        <v>0</v>
      </c>
      <c r="D514" s="238"/>
      <c r="E514" s="241"/>
    </row>
    <row r="515" spans="1:5" x14ac:dyDescent="0.3">
      <c r="A515" s="245">
        <v>6005</v>
      </c>
      <c r="B515">
        <v>100.47</v>
      </c>
      <c r="C515" s="18" t="e">
        <f>VLOOKUP(A515,'VDs DUELOS'!$D$3:$F$1568,3,0)-B515</f>
        <v>#N/A</v>
      </c>
      <c r="D515" s="238"/>
      <c r="E515" s="241"/>
    </row>
    <row r="516" spans="1:5" x14ac:dyDescent="0.3">
      <c r="A516" s="245">
        <v>601</v>
      </c>
      <c r="B516">
        <v>188.45999999999998</v>
      </c>
      <c r="C516" s="18">
        <f>VLOOKUP(A516,'VDs DUELOS'!$D$3:$F$1568,3,0)-B516</f>
        <v>0</v>
      </c>
      <c r="D516" s="238"/>
      <c r="E516" s="241"/>
    </row>
    <row r="517" spans="1:5" x14ac:dyDescent="0.3">
      <c r="A517" s="245">
        <v>6091</v>
      </c>
      <c r="B517">
        <v>349.79</v>
      </c>
      <c r="C517" s="18" t="e">
        <f>VLOOKUP(A517,'VDs DUELOS'!$D$3:$F$1568,3,0)-B517</f>
        <v>#N/A</v>
      </c>
      <c r="D517" s="238"/>
      <c r="E517" s="241"/>
    </row>
    <row r="518" spans="1:5" x14ac:dyDescent="0.3">
      <c r="A518" s="245">
        <v>6094</v>
      </c>
      <c r="B518">
        <v>137</v>
      </c>
      <c r="C518" s="18">
        <f>VLOOKUP(A518,'VDs DUELOS'!$D$3:$F$1568,3,0)-B518</f>
        <v>0</v>
      </c>
      <c r="D518" s="238"/>
      <c r="E518" s="241"/>
    </row>
    <row r="519" spans="1:5" x14ac:dyDescent="0.3">
      <c r="A519" s="245">
        <v>6122</v>
      </c>
      <c r="B519">
        <v>545.96</v>
      </c>
      <c r="C519" s="18">
        <f>VLOOKUP(A519,'VDs DUELOS'!$D$3:$F$1568,3,0)-B519</f>
        <v>0</v>
      </c>
      <c r="D519" s="238"/>
      <c r="E519" s="241"/>
    </row>
    <row r="520" spans="1:5" x14ac:dyDescent="0.3">
      <c r="A520" s="245">
        <v>6124</v>
      </c>
      <c r="B520">
        <v>42.3</v>
      </c>
      <c r="C520" s="18">
        <f>VLOOKUP(A520,'VDs DUELOS'!$D$3:$F$1568,3,0)-B520</f>
        <v>0</v>
      </c>
      <c r="D520" s="238"/>
      <c r="E520" s="241"/>
    </row>
    <row r="521" spans="1:5" x14ac:dyDescent="0.3">
      <c r="A521" s="245">
        <v>6133</v>
      </c>
      <c r="B521">
        <v>136.01999999999998</v>
      </c>
      <c r="C521" s="18">
        <f>VLOOKUP(A521,'VDs DUELOS'!$D$3:$F$1568,3,0)-B521</f>
        <v>0</v>
      </c>
      <c r="D521" s="238" t="e">
        <f>VLOOKUP(A521,'K1 Duelos'!$B$9:$D$39,3,0)-B521</f>
        <v>#N/A</v>
      </c>
      <c r="E521" s="241" t="str">
        <f>VLOOKUP(A521,'[1]RED DE VENTAS '!$A$1:$B$2228,2,0)</f>
        <v>CRISTINA GUERRERO TORREJON</v>
      </c>
    </row>
    <row r="522" spans="1:5" x14ac:dyDescent="0.3">
      <c r="A522" s="245">
        <v>6134</v>
      </c>
      <c r="B522">
        <v>279</v>
      </c>
      <c r="C522" s="18">
        <f>VLOOKUP(A522,'VDs DUELOS'!$D$3:$F$1568,3,0)-B522</f>
        <v>0</v>
      </c>
      <c r="D522" s="238"/>
      <c r="E522" s="241"/>
    </row>
    <row r="523" spans="1:5" x14ac:dyDescent="0.3">
      <c r="A523" s="245">
        <v>6150</v>
      </c>
      <c r="B523">
        <v>193.75</v>
      </c>
      <c r="C523" s="18">
        <f>VLOOKUP(A523,'VDs DUELOS'!$D$3:$F$1568,3,0)-B523</f>
        <v>0</v>
      </c>
      <c r="D523" s="238"/>
      <c r="E523" s="241"/>
    </row>
    <row r="524" spans="1:5" x14ac:dyDescent="0.3">
      <c r="A524" s="245">
        <v>6158</v>
      </c>
      <c r="B524">
        <v>20.3</v>
      </c>
      <c r="C524" s="18">
        <f>VLOOKUP(A524,'VDs DUELOS'!$D$3:$F$1568,3,0)-B524</f>
        <v>0</v>
      </c>
      <c r="D524" s="238"/>
      <c r="E524" s="241"/>
    </row>
    <row r="525" spans="1:5" x14ac:dyDescent="0.3">
      <c r="A525" s="245">
        <v>6173</v>
      </c>
      <c r="B525">
        <v>125.25</v>
      </c>
      <c r="C525" s="18">
        <f>VLOOKUP(A525,'VDs DUELOS'!$D$3:$F$1568,3,0)-B525</f>
        <v>0</v>
      </c>
      <c r="D525" s="238"/>
      <c r="E525" s="241"/>
    </row>
    <row r="526" spans="1:5" x14ac:dyDescent="0.3">
      <c r="A526" s="245">
        <v>6200</v>
      </c>
      <c r="B526">
        <v>74.88</v>
      </c>
      <c r="C526" s="18">
        <f>VLOOKUP(A526,'VDs DUELOS'!$D$3:$F$1568,3,0)-B526</f>
        <v>0</v>
      </c>
      <c r="D526" s="238"/>
      <c r="E526" s="241"/>
    </row>
    <row r="527" spans="1:5" x14ac:dyDescent="0.3">
      <c r="A527" s="245">
        <v>6201</v>
      </c>
      <c r="B527">
        <v>204.76999999999998</v>
      </c>
      <c r="C527" s="18">
        <f>VLOOKUP(A527,'VDs DUELOS'!$D$3:$F$1568,3,0)-B527</f>
        <v>0</v>
      </c>
      <c r="D527" s="238" t="e">
        <f>VLOOKUP(A527,'K1 Duelos'!$B$9:$D$39,3,0)-B527</f>
        <v>#N/A</v>
      </c>
      <c r="E527" s="241" t="str">
        <f>VLOOKUP(A527,'[1]RED DE VENTAS '!$A$1:$B$2228,2,0)</f>
        <v>ANA BELEN FERMIN GONZALEZ</v>
      </c>
    </row>
    <row r="528" spans="1:5" x14ac:dyDescent="0.3">
      <c r="A528" s="245">
        <v>6206</v>
      </c>
      <c r="B528">
        <v>53.56</v>
      </c>
      <c r="C528" s="18">
        <f>VLOOKUP(A528,'VDs DUELOS'!$D$3:$F$1568,3,0)-B528</f>
        <v>0</v>
      </c>
      <c r="D528" s="238"/>
      <c r="E528" s="241"/>
    </row>
    <row r="529" spans="1:5" x14ac:dyDescent="0.3">
      <c r="A529" s="245">
        <v>621</v>
      </c>
      <c r="B529">
        <v>26.68</v>
      </c>
      <c r="C529" s="18">
        <f>VLOOKUP(A529,'VDs DUELOS'!$D$3:$F$1568,3,0)-B529</f>
        <v>0</v>
      </c>
      <c r="D529" s="238"/>
      <c r="E529" s="241"/>
    </row>
    <row r="530" spans="1:5" x14ac:dyDescent="0.3">
      <c r="A530" s="245">
        <v>6224</v>
      </c>
      <c r="B530">
        <v>121.44</v>
      </c>
      <c r="C530" s="18">
        <f>VLOOKUP(A530,'VDs DUELOS'!$D$3:$F$1568,3,0)-B530</f>
        <v>0</v>
      </c>
      <c r="D530" s="238"/>
      <c r="E530" s="241"/>
    </row>
    <row r="531" spans="1:5" x14ac:dyDescent="0.3">
      <c r="A531" s="245">
        <v>623</v>
      </c>
      <c r="B531">
        <v>88.52</v>
      </c>
      <c r="C531" s="18">
        <f>VLOOKUP(A531,'VDs DUELOS'!$D$3:$F$1568,3,0)-B531</f>
        <v>0</v>
      </c>
      <c r="D531" s="238"/>
      <c r="E531" s="241"/>
    </row>
    <row r="532" spans="1:5" x14ac:dyDescent="0.3">
      <c r="A532" s="245">
        <v>6246</v>
      </c>
      <c r="B532">
        <v>63.48</v>
      </c>
      <c r="C532" s="18">
        <f>VLOOKUP(A532,'VDs DUELOS'!$D$3:$F$1568,3,0)-B532</f>
        <v>0</v>
      </c>
      <c r="D532" s="238"/>
      <c r="E532" s="241"/>
    </row>
    <row r="533" spans="1:5" x14ac:dyDescent="0.3">
      <c r="A533" s="245">
        <v>627</v>
      </c>
      <c r="B533">
        <v>152.80000000000001</v>
      </c>
      <c r="C533" s="18">
        <f>VLOOKUP(A533,'VDs DUELOS'!$D$3:$F$1568,3,0)-B533</f>
        <v>0</v>
      </c>
      <c r="D533" s="238"/>
      <c r="E533" s="241"/>
    </row>
    <row r="534" spans="1:5" x14ac:dyDescent="0.3">
      <c r="A534" s="245">
        <v>6300</v>
      </c>
      <c r="B534">
        <v>138</v>
      </c>
      <c r="C534" s="18">
        <f>VLOOKUP(A534,'VDs DUELOS'!$D$3:$F$1568,3,0)-B534</f>
        <v>0</v>
      </c>
      <c r="D534" s="238"/>
      <c r="E534" s="241"/>
    </row>
    <row r="535" spans="1:5" x14ac:dyDescent="0.3">
      <c r="A535" s="245">
        <v>6302</v>
      </c>
      <c r="B535">
        <v>23.54</v>
      </c>
      <c r="C535" s="18">
        <f>VLOOKUP(A535,'VDs DUELOS'!$D$3:$F$1568,3,0)-B535</f>
        <v>0</v>
      </c>
      <c r="D535" s="238"/>
      <c r="E535" s="241"/>
    </row>
    <row r="536" spans="1:5" x14ac:dyDescent="0.3">
      <c r="A536" s="245">
        <v>6335</v>
      </c>
      <c r="B536">
        <v>867.6</v>
      </c>
      <c r="C536" s="18">
        <f>VLOOKUP(A536,'VDs DUELOS'!$D$3:$F$1568,3,0)-B536</f>
        <v>0</v>
      </c>
      <c r="D536" s="238"/>
      <c r="E536" s="241"/>
    </row>
    <row r="537" spans="1:5" x14ac:dyDescent="0.3">
      <c r="A537" s="245">
        <v>6336</v>
      </c>
      <c r="B537">
        <v>263.04000000000002</v>
      </c>
      <c r="C537" s="18">
        <f>VLOOKUP(A537,'VDs DUELOS'!$D$3:$F$1568,3,0)-B537</f>
        <v>0</v>
      </c>
      <c r="D537" s="238"/>
      <c r="E537" s="241"/>
    </row>
    <row r="538" spans="1:5" x14ac:dyDescent="0.3">
      <c r="A538" s="245">
        <v>6356</v>
      </c>
      <c r="B538">
        <v>1285.3800000000001</v>
      </c>
      <c r="C538" s="18">
        <f>VLOOKUP(A538,'VDs DUELOS'!$D$3:$F$1568,3,0)-B538</f>
        <v>0</v>
      </c>
      <c r="D538" s="238"/>
      <c r="E538" s="241"/>
    </row>
    <row r="539" spans="1:5" x14ac:dyDescent="0.3">
      <c r="A539" s="245">
        <v>6363</v>
      </c>
      <c r="B539">
        <v>878.4</v>
      </c>
      <c r="C539" s="18">
        <f>VLOOKUP(A539,'VDs DUELOS'!$D$3:$F$1568,3,0)-B539</f>
        <v>0</v>
      </c>
      <c r="D539" s="238"/>
      <c r="E539" s="241"/>
    </row>
    <row r="540" spans="1:5" x14ac:dyDescent="0.3">
      <c r="A540" s="245">
        <v>6375</v>
      </c>
      <c r="B540">
        <v>114.9</v>
      </c>
      <c r="C540" s="18">
        <f>VLOOKUP(A540,'VDs DUELOS'!$D$3:$F$1568,3,0)-B540</f>
        <v>0</v>
      </c>
      <c r="D540" s="238"/>
      <c r="E540" s="241"/>
    </row>
    <row r="541" spans="1:5" x14ac:dyDescent="0.3">
      <c r="A541" s="245">
        <v>6397</v>
      </c>
      <c r="B541">
        <v>15.49</v>
      </c>
      <c r="C541" s="18">
        <f>VLOOKUP(A541,'VDs DUELOS'!$D$3:$F$1568,3,0)-B541</f>
        <v>0</v>
      </c>
      <c r="D541" s="238"/>
      <c r="E541" s="241"/>
    </row>
    <row r="542" spans="1:5" x14ac:dyDescent="0.3">
      <c r="A542" s="245">
        <v>6403</v>
      </c>
      <c r="B542">
        <v>36.159999999999997</v>
      </c>
      <c r="C542" s="18">
        <f>VLOOKUP(A542,'VDs DUELOS'!$D$3:$F$1568,3,0)-B542</f>
        <v>0</v>
      </c>
      <c r="D542" s="238"/>
      <c r="E542" s="241"/>
    </row>
    <row r="543" spans="1:5" x14ac:dyDescent="0.3">
      <c r="A543" s="245">
        <v>6404</v>
      </c>
      <c r="B543">
        <v>655.35</v>
      </c>
      <c r="C543" s="18">
        <f>VLOOKUP(A543,'VDs DUELOS'!$D$3:$F$1568,3,0)-B543</f>
        <v>0</v>
      </c>
      <c r="D543" s="238"/>
      <c r="E543" s="241"/>
    </row>
    <row r="544" spans="1:5" x14ac:dyDescent="0.3">
      <c r="A544" s="245">
        <v>641</v>
      </c>
      <c r="B544">
        <v>188.46</v>
      </c>
      <c r="C544" s="18">
        <f>VLOOKUP(A544,'VDs DUELOS'!$D$3:$F$1568,3,0)-B544</f>
        <v>0</v>
      </c>
      <c r="D544" s="238"/>
      <c r="E544" s="241"/>
    </row>
    <row r="545" spans="1:5" x14ac:dyDescent="0.3">
      <c r="A545" s="245">
        <v>6513</v>
      </c>
      <c r="B545">
        <v>75.069999999999993</v>
      </c>
      <c r="C545" s="18">
        <f>VLOOKUP(A545,'VDs DUELOS'!$D$3:$F$1568,3,0)-B545</f>
        <v>0</v>
      </c>
      <c r="D545" s="238"/>
      <c r="E545" s="241"/>
    </row>
    <row r="546" spans="1:5" x14ac:dyDescent="0.3">
      <c r="A546" s="245">
        <v>6535</v>
      </c>
      <c r="B546">
        <v>206.82</v>
      </c>
      <c r="C546" s="18">
        <f>VLOOKUP(A546,'VDs DUELOS'!$D$3:$F$1568,3,0)-B546</f>
        <v>0</v>
      </c>
      <c r="D546" s="238"/>
      <c r="E546" s="241"/>
    </row>
    <row r="547" spans="1:5" x14ac:dyDescent="0.3">
      <c r="A547" s="245">
        <v>6538</v>
      </c>
      <c r="B547">
        <v>302.62</v>
      </c>
      <c r="C547" s="18">
        <f>VLOOKUP(A547,'VDs DUELOS'!$D$3:$F$1568,3,0)-B547</f>
        <v>0</v>
      </c>
      <c r="D547" s="238"/>
      <c r="E547" s="241"/>
    </row>
    <row r="548" spans="1:5" x14ac:dyDescent="0.3">
      <c r="A548" s="245">
        <v>6575</v>
      </c>
      <c r="B548">
        <v>946.4</v>
      </c>
      <c r="C548" s="18">
        <f>VLOOKUP(A548,'VDs DUELOS'!$D$3:$F$1568,3,0)-B548</f>
        <v>0</v>
      </c>
      <c r="D548" s="238"/>
      <c r="E548" s="241"/>
    </row>
    <row r="549" spans="1:5" x14ac:dyDescent="0.3">
      <c r="A549" s="245">
        <v>6581</v>
      </c>
      <c r="B549">
        <v>324.18</v>
      </c>
      <c r="C549" s="18">
        <f>VLOOKUP(A549,'VDs DUELOS'!$D$3:$F$1568,3,0)-B549</f>
        <v>0</v>
      </c>
      <c r="D549" s="238"/>
      <c r="E549" s="241"/>
    </row>
    <row r="550" spans="1:5" x14ac:dyDescent="0.3">
      <c r="A550" s="245">
        <v>6683</v>
      </c>
      <c r="B550">
        <v>17.600000000000001</v>
      </c>
      <c r="C550" s="18">
        <f>VLOOKUP(A550,'VDs DUELOS'!$D$3:$F$1568,3,0)-B550</f>
        <v>0</v>
      </c>
      <c r="D550" s="238"/>
      <c r="E550" s="241"/>
    </row>
    <row r="551" spans="1:5" x14ac:dyDescent="0.3">
      <c r="A551" s="245">
        <v>6752</v>
      </c>
      <c r="B551">
        <v>197.4</v>
      </c>
      <c r="C551" s="18">
        <f>VLOOKUP(A551,'VDs DUELOS'!$D$3:$F$1568,3,0)-B551</f>
        <v>0</v>
      </c>
      <c r="D551" s="238"/>
      <c r="E551" s="241"/>
    </row>
    <row r="552" spans="1:5" x14ac:dyDescent="0.3">
      <c r="A552" s="245">
        <v>6758</v>
      </c>
      <c r="B552">
        <v>13.56</v>
      </c>
      <c r="C552" s="18">
        <f>VLOOKUP(A552,'VDs DUELOS'!$D$3:$F$1568,3,0)-B552</f>
        <v>0</v>
      </c>
      <c r="D552" s="238"/>
      <c r="E552" s="241"/>
    </row>
    <row r="553" spans="1:5" x14ac:dyDescent="0.3">
      <c r="A553" s="245">
        <v>6795</v>
      </c>
      <c r="B553">
        <v>36</v>
      </c>
      <c r="C553" s="18">
        <f>VLOOKUP(A553,'VDs DUELOS'!$D$3:$F$1568,3,0)-B553</f>
        <v>0</v>
      </c>
      <c r="D553" s="238" t="e">
        <f>VLOOKUP(A553,'K1 Duelos'!$B$9:$D$39,3,0)-B553</f>
        <v>#N/A</v>
      </c>
      <c r="E553" s="241" t="str">
        <f>VLOOKUP(A553,'[1]RED DE VENTAS '!$A$1:$B$2228,2,0)</f>
        <v>JOSE ANTONIO HERNANDO PEREZ</v>
      </c>
    </row>
    <row r="554" spans="1:5" x14ac:dyDescent="0.3">
      <c r="A554" s="245">
        <v>6797</v>
      </c>
      <c r="B554">
        <v>329.16999999999996</v>
      </c>
      <c r="C554" s="18">
        <f>VLOOKUP(A554,'VDs DUELOS'!$D$3:$F$1568,3,0)-B554</f>
        <v>0</v>
      </c>
      <c r="D554" s="238"/>
      <c r="E554" s="241"/>
    </row>
    <row r="555" spans="1:5" x14ac:dyDescent="0.3">
      <c r="A555" s="245">
        <v>6829</v>
      </c>
      <c r="B555">
        <v>597.13</v>
      </c>
      <c r="C555" s="18">
        <f>VLOOKUP(A555,'VDs DUELOS'!$D$3:$F$1568,3,0)-B555</f>
        <v>0</v>
      </c>
      <c r="D555" s="238"/>
      <c r="E555" s="241"/>
    </row>
    <row r="556" spans="1:5" x14ac:dyDescent="0.3">
      <c r="A556" s="245">
        <v>6833</v>
      </c>
      <c r="B556">
        <v>242.15</v>
      </c>
      <c r="C556" s="18">
        <f>VLOOKUP(A556,'VDs DUELOS'!$D$3:$F$1568,3,0)-B556</f>
        <v>0</v>
      </c>
      <c r="D556" s="238"/>
      <c r="E556" s="241"/>
    </row>
    <row r="557" spans="1:5" x14ac:dyDescent="0.3">
      <c r="A557" s="245">
        <v>6840</v>
      </c>
      <c r="B557">
        <v>117</v>
      </c>
      <c r="C557" s="18">
        <f>VLOOKUP(A557,'VDs DUELOS'!$D$3:$F$1568,3,0)-B557</f>
        <v>0</v>
      </c>
      <c r="D557" s="238"/>
      <c r="E557" s="241"/>
    </row>
    <row r="558" spans="1:5" x14ac:dyDescent="0.3">
      <c r="A558" s="245">
        <v>6859</v>
      </c>
      <c r="B558">
        <v>85.41</v>
      </c>
      <c r="C558" s="18">
        <f>VLOOKUP(A558,'VDs DUELOS'!$D$3:$F$1568,3,0)-B558</f>
        <v>0</v>
      </c>
      <c r="D558" s="238"/>
      <c r="E558" s="241"/>
    </row>
    <row r="559" spans="1:5" x14ac:dyDescent="0.3">
      <c r="A559" s="245">
        <v>6867</v>
      </c>
      <c r="B559">
        <v>382.5</v>
      </c>
      <c r="C559" s="18">
        <f>VLOOKUP(A559,'VDs DUELOS'!$D$3:$F$1568,3,0)-B559</f>
        <v>0</v>
      </c>
      <c r="D559" s="238"/>
      <c r="E559" s="241"/>
    </row>
    <row r="560" spans="1:5" x14ac:dyDescent="0.3">
      <c r="A560" s="245">
        <v>6868</v>
      </c>
      <c r="B560">
        <v>477.82</v>
      </c>
      <c r="C560" s="18">
        <f>VLOOKUP(A560,'VDs DUELOS'!$D$3:$F$1568,3,0)-B560</f>
        <v>0</v>
      </c>
      <c r="D560" s="238"/>
      <c r="E560" s="241"/>
    </row>
    <row r="561" spans="1:5" x14ac:dyDescent="0.3">
      <c r="A561" s="245">
        <v>6870</v>
      </c>
      <c r="B561">
        <v>1600.06</v>
      </c>
      <c r="C561" s="18">
        <f>VLOOKUP(A561,'VDs DUELOS'!$D$3:$F$1568,3,0)-B561</f>
        <v>0</v>
      </c>
      <c r="D561" s="238"/>
      <c r="E561" s="241"/>
    </row>
    <row r="562" spans="1:5" x14ac:dyDescent="0.3">
      <c r="A562" s="245">
        <v>6886</v>
      </c>
      <c r="B562">
        <v>129</v>
      </c>
      <c r="C562" s="18">
        <f>VLOOKUP(A562,'VDs DUELOS'!$D$3:$F$1568,3,0)-B562</f>
        <v>0</v>
      </c>
      <c r="D562" s="238"/>
      <c r="E562" s="241"/>
    </row>
    <row r="563" spans="1:5" x14ac:dyDescent="0.3">
      <c r="A563" s="245">
        <v>691</v>
      </c>
      <c r="B563">
        <v>398.7</v>
      </c>
      <c r="C563" s="18">
        <f>VLOOKUP(A563,'VDs DUELOS'!$D$3:$F$1568,3,0)-B563</f>
        <v>0</v>
      </c>
      <c r="D563" s="238"/>
      <c r="E563" s="241"/>
    </row>
    <row r="564" spans="1:5" x14ac:dyDescent="0.3">
      <c r="A564" s="245">
        <v>6929</v>
      </c>
      <c r="B564">
        <v>121.21</v>
      </c>
      <c r="C564" s="18">
        <f>VLOOKUP(A564,'VDs DUELOS'!$D$3:$F$1568,3,0)-B564</f>
        <v>0</v>
      </c>
      <c r="D564" s="238"/>
      <c r="E564" s="241"/>
    </row>
    <row r="565" spans="1:5" x14ac:dyDescent="0.3">
      <c r="A565" s="245">
        <v>700</v>
      </c>
      <c r="B565">
        <v>165.64</v>
      </c>
      <c r="C565" s="18">
        <f>VLOOKUP(A565,'VDs DUELOS'!$D$3:$F$1568,3,0)-B565</f>
        <v>0</v>
      </c>
      <c r="D565" s="238"/>
      <c r="E565" s="241"/>
    </row>
    <row r="566" spans="1:5" x14ac:dyDescent="0.3">
      <c r="A566" s="245">
        <v>701</v>
      </c>
      <c r="B566">
        <v>96.9</v>
      </c>
      <c r="C566" s="18">
        <f>VLOOKUP(A566,'VDs DUELOS'!$D$3:$F$1568,3,0)-B566</f>
        <v>0</v>
      </c>
      <c r="D566" s="238"/>
      <c r="E566" s="241"/>
    </row>
    <row r="567" spans="1:5" x14ac:dyDescent="0.3">
      <c r="A567" s="245">
        <v>7026</v>
      </c>
      <c r="B567">
        <v>395</v>
      </c>
      <c r="C567" s="18">
        <f>VLOOKUP(A567,'VDs DUELOS'!$D$3:$F$1568,3,0)-B567</f>
        <v>0</v>
      </c>
      <c r="D567" s="238"/>
      <c r="E567" s="241"/>
    </row>
    <row r="568" spans="1:5" x14ac:dyDescent="0.3">
      <c r="A568" s="245">
        <v>7057</v>
      </c>
      <c r="B568">
        <v>1255.06</v>
      </c>
      <c r="C568" s="18">
        <f>VLOOKUP(A568,'VDs DUELOS'!$D$3:$F$1568,3,0)-B568</f>
        <v>0</v>
      </c>
      <c r="D568" s="238"/>
      <c r="E568" s="241"/>
    </row>
    <row r="569" spans="1:5" x14ac:dyDescent="0.3">
      <c r="A569" s="245">
        <v>7084</v>
      </c>
      <c r="B569">
        <v>81.349999999999994</v>
      </c>
      <c r="C569" s="18">
        <f>VLOOKUP(A569,'VDs DUELOS'!$D$3:$F$1568,3,0)-B569</f>
        <v>0</v>
      </c>
      <c r="D569" s="238"/>
      <c r="E569" s="241"/>
    </row>
    <row r="570" spans="1:5" x14ac:dyDescent="0.3">
      <c r="A570" s="245">
        <v>71</v>
      </c>
      <c r="B570">
        <v>207.91</v>
      </c>
      <c r="C570" s="18">
        <f>VLOOKUP(A570,'VDs DUELOS'!$D$3:$F$1568,3,0)-B570</f>
        <v>0</v>
      </c>
      <c r="D570" s="238"/>
      <c r="E570" s="238"/>
    </row>
    <row r="571" spans="1:5" x14ac:dyDescent="0.3">
      <c r="A571" s="245">
        <v>7117</v>
      </c>
      <c r="B571">
        <v>248.4</v>
      </c>
      <c r="C571" s="18">
        <f>VLOOKUP(A571,'VDs DUELOS'!$D$3:$F$1568,3,0)-B571</f>
        <v>0</v>
      </c>
      <c r="D571" s="238"/>
      <c r="E571" s="241"/>
    </row>
    <row r="572" spans="1:5" x14ac:dyDescent="0.3">
      <c r="A572" s="245">
        <v>7127</v>
      </c>
      <c r="B572">
        <v>1351.1399999999999</v>
      </c>
      <c r="C572" s="18">
        <f>VLOOKUP(A572,'VDs DUELOS'!$D$3:$F$1568,3,0)-B572</f>
        <v>0</v>
      </c>
      <c r="D572" s="238"/>
      <c r="E572" s="241"/>
    </row>
    <row r="573" spans="1:5" x14ac:dyDescent="0.3">
      <c r="A573" s="245">
        <v>720</v>
      </c>
      <c r="B573">
        <v>109.92</v>
      </c>
      <c r="C573" s="18">
        <f>VLOOKUP(A573,'VDs DUELOS'!$D$3:$F$1568,3,0)-B573</f>
        <v>0</v>
      </c>
      <c r="D573" s="238"/>
      <c r="E573" s="241"/>
    </row>
    <row r="574" spans="1:5" x14ac:dyDescent="0.3">
      <c r="A574" s="245">
        <v>7225</v>
      </c>
      <c r="B574">
        <v>164.95</v>
      </c>
      <c r="C574" s="18">
        <f>VLOOKUP(A574,'VDs DUELOS'!$D$3:$F$1568,3,0)-B574</f>
        <v>0</v>
      </c>
      <c r="D574" s="238"/>
      <c r="E574" s="241"/>
    </row>
    <row r="575" spans="1:5" x14ac:dyDescent="0.3">
      <c r="A575" s="245">
        <v>726</v>
      </c>
      <c r="B575">
        <v>469.62</v>
      </c>
      <c r="C575" s="18">
        <f>VLOOKUP(A575,'VDs DUELOS'!$D$3:$F$1568,3,0)-B575</f>
        <v>0</v>
      </c>
      <c r="D575" s="238"/>
      <c r="E575" s="241"/>
    </row>
    <row r="576" spans="1:5" x14ac:dyDescent="0.3">
      <c r="A576" s="245">
        <v>7297</v>
      </c>
      <c r="B576">
        <v>312.08999999999997</v>
      </c>
      <c r="C576" s="18">
        <f>VLOOKUP(A576,'VDs DUELOS'!$D$3:$F$1568,3,0)-B576</f>
        <v>0</v>
      </c>
      <c r="D576" s="238"/>
      <c r="E576" s="238"/>
    </row>
    <row r="577" spans="1:5" x14ac:dyDescent="0.3">
      <c r="A577" s="245">
        <v>7304</v>
      </c>
      <c r="B577">
        <v>2469.54</v>
      </c>
      <c r="C577" s="18">
        <f>VLOOKUP(A577,'VDs DUELOS'!$D$3:$F$1568,3,0)-B577</f>
        <v>0</v>
      </c>
      <c r="D577" s="238"/>
      <c r="E577" s="241"/>
    </row>
    <row r="578" spans="1:5" x14ac:dyDescent="0.3">
      <c r="A578" s="245">
        <v>7317</v>
      </c>
      <c r="B578">
        <v>127.44</v>
      </c>
      <c r="C578" s="18">
        <f>VLOOKUP(A578,'VDs DUELOS'!$D$3:$F$1568,3,0)-B578</f>
        <v>0</v>
      </c>
      <c r="D578" s="238"/>
      <c r="E578" s="238"/>
    </row>
    <row r="579" spans="1:5" x14ac:dyDescent="0.3">
      <c r="A579" s="245">
        <v>7323</v>
      </c>
      <c r="B579">
        <v>59.45</v>
      </c>
      <c r="C579" s="18">
        <f>VLOOKUP(A579,'VDs DUELOS'!$D$3:$F$1568,3,0)-B579</f>
        <v>0</v>
      </c>
      <c r="D579" s="238"/>
      <c r="E579" s="241"/>
    </row>
    <row r="580" spans="1:5" x14ac:dyDescent="0.3">
      <c r="A580" s="245">
        <v>7324</v>
      </c>
      <c r="B580">
        <v>853.23</v>
      </c>
      <c r="C580" s="18">
        <f>VLOOKUP(A580,'VDs DUELOS'!$D$3:$F$1568,3,0)-B580</f>
        <v>0</v>
      </c>
      <c r="D580" s="238"/>
      <c r="E580" s="241"/>
    </row>
    <row r="581" spans="1:5" x14ac:dyDescent="0.3">
      <c r="A581" s="245">
        <v>7327</v>
      </c>
      <c r="B581">
        <v>87.6</v>
      </c>
      <c r="C581" s="18">
        <f>VLOOKUP(A581,'VDs DUELOS'!$D$3:$F$1568,3,0)-B581</f>
        <v>0</v>
      </c>
      <c r="D581" s="238"/>
      <c r="E581" s="241"/>
    </row>
    <row r="582" spans="1:5" x14ac:dyDescent="0.3">
      <c r="A582" s="245">
        <v>7361</v>
      </c>
      <c r="B582">
        <v>12.7</v>
      </c>
      <c r="C582" s="18">
        <f>VLOOKUP(A582,'VDs DUELOS'!$D$3:$F$1568,3,0)-B582</f>
        <v>0</v>
      </c>
      <c r="D582" s="238"/>
      <c r="E582" s="238"/>
    </row>
    <row r="583" spans="1:5" x14ac:dyDescent="0.3">
      <c r="A583" s="245">
        <v>7372</v>
      </c>
      <c r="B583">
        <v>178.46</v>
      </c>
      <c r="C583" s="18">
        <f>VLOOKUP(A583,'VDs DUELOS'!$D$3:$F$1568,3,0)-B583</f>
        <v>0</v>
      </c>
      <c r="D583" s="238"/>
      <c r="E583" s="241"/>
    </row>
    <row r="584" spans="1:5" x14ac:dyDescent="0.3">
      <c r="A584" s="245">
        <v>7408</v>
      </c>
      <c r="B584">
        <v>156.08000000000001</v>
      </c>
      <c r="C584" s="18">
        <f>VLOOKUP(A584,'VDs DUELOS'!$D$3:$F$1568,3,0)-B584</f>
        <v>0</v>
      </c>
      <c r="D584" s="238"/>
      <c r="E584" s="241"/>
    </row>
    <row r="585" spans="1:5" x14ac:dyDescent="0.3">
      <c r="A585" s="245">
        <v>7423</v>
      </c>
      <c r="B585">
        <v>227.52</v>
      </c>
      <c r="C585" s="18">
        <f>VLOOKUP(A585,'VDs DUELOS'!$D$3:$F$1568,3,0)-B585</f>
        <v>0</v>
      </c>
      <c r="D585" s="238"/>
      <c r="E585" s="238"/>
    </row>
    <row r="586" spans="1:5" x14ac:dyDescent="0.3">
      <c r="A586" s="245">
        <v>748</v>
      </c>
      <c r="B586">
        <v>0</v>
      </c>
      <c r="C586" s="18">
        <f>VLOOKUP(A586,'VDs DUELOS'!$D$3:$F$1568,3,0)-B586</f>
        <v>0</v>
      </c>
      <c r="D586" s="238"/>
      <c r="E586" s="241"/>
    </row>
    <row r="587" spans="1:5" x14ac:dyDescent="0.3">
      <c r="A587" s="245">
        <v>7481</v>
      </c>
      <c r="B587">
        <v>1037.3799999999999</v>
      </c>
      <c r="C587" s="18">
        <f>VLOOKUP(A587,'VDs DUELOS'!$D$3:$F$1568,3,0)-B587</f>
        <v>0</v>
      </c>
      <c r="D587" s="238"/>
      <c r="E587" s="241"/>
    </row>
    <row r="588" spans="1:5" x14ac:dyDescent="0.3">
      <c r="A588" s="245">
        <v>7482</v>
      </c>
      <c r="B588">
        <v>428.15999999999997</v>
      </c>
      <c r="C588" s="18">
        <f>VLOOKUP(A588,'VDs DUELOS'!$D$3:$F$1568,3,0)-B588</f>
        <v>0</v>
      </c>
      <c r="D588" s="238"/>
      <c r="E588" s="241"/>
    </row>
    <row r="589" spans="1:5" x14ac:dyDescent="0.3">
      <c r="A589" s="245">
        <v>7517</v>
      </c>
      <c r="B589">
        <v>149.80000000000001</v>
      </c>
      <c r="C589" s="18">
        <f>VLOOKUP(A589,'VDs DUELOS'!$D$3:$F$1568,3,0)-B589</f>
        <v>0</v>
      </c>
      <c r="D589" s="238"/>
      <c r="E589" s="241"/>
    </row>
    <row r="590" spans="1:5" x14ac:dyDescent="0.3">
      <c r="A590" s="245">
        <v>7527</v>
      </c>
      <c r="B590">
        <v>592.14</v>
      </c>
      <c r="C590" s="18">
        <f>VLOOKUP(A590,'VDs DUELOS'!$D$3:$F$1568,3,0)-B590</f>
        <v>0</v>
      </c>
      <c r="D590" s="238"/>
      <c r="E590" s="241"/>
    </row>
    <row r="591" spans="1:5" x14ac:dyDescent="0.3">
      <c r="A591" s="245">
        <v>7536</v>
      </c>
      <c r="B591">
        <v>2908.7</v>
      </c>
      <c r="C591" s="18">
        <f>VLOOKUP(A591,'VDs DUELOS'!$D$3:$F$1568,3,0)-B591</f>
        <v>0</v>
      </c>
      <c r="D591" s="238"/>
      <c r="E591" s="241"/>
    </row>
    <row r="592" spans="1:5" x14ac:dyDescent="0.3">
      <c r="A592" s="245">
        <v>758</v>
      </c>
      <c r="B592">
        <v>44.91</v>
      </c>
      <c r="C592" s="18">
        <f>VLOOKUP(A592,'VDs DUELOS'!$D$3:$F$1568,3,0)-B592</f>
        <v>0</v>
      </c>
      <c r="D592" s="238"/>
      <c r="E592" s="241"/>
    </row>
    <row r="593" spans="1:5" x14ac:dyDescent="0.3">
      <c r="A593" s="245">
        <v>7676</v>
      </c>
      <c r="B593">
        <v>30.6</v>
      </c>
      <c r="C593" s="18">
        <f>VLOOKUP(A593,'VDs DUELOS'!$D$3:$F$1568,3,0)-B593</f>
        <v>0</v>
      </c>
      <c r="D593" s="238"/>
      <c r="E593" s="238"/>
    </row>
    <row r="594" spans="1:5" x14ac:dyDescent="0.3">
      <c r="A594" s="245">
        <v>7677</v>
      </c>
      <c r="B594">
        <v>4.3499999999999996</v>
      </c>
      <c r="C594" s="18">
        <f>VLOOKUP(A594,'VDs DUELOS'!$D$3:$F$1568,3,0)-B594</f>
        <v>0</v>
      </c>
      <c r="D594" s="238"/>
      <c r="E594" s="241"/>
    </row>
    <row r="595" spans="1:5" x14ac:dyDescent="0.3">
      <c r="A595" s="245">
        <v>7697</v>
      </c>
      <c r="B595">
        <v>1256.95</v>
      </c>
      <c r="C595" s="18">
        <f>VLOOKUP(A595,'VDs DUELOS'!$D$3:$F$1568,3,0)-B595</f>
        <v>0</v>
      </c>
      <c r="D595" s="238"/>
      <c r="E595" s="241"/>
    </row>
    <row r="596" spans="1:5" x14ac:dyDescent="0.3">
      <c r="A596" s="245">
        <v>7736</v>
      </c>
      <c r="B596">
        <v>623.13</v>
      </c>
      <c r="C596" s="18">
        <f>VLOOKUP(A596,'VDs DUELOS'!$D$3:$F$1568,3,0)-B596</f>
        <v>0</v>
      </c>
      <c r="D596" s="238"/>
      <c r="E596" s="241"/>
    </row>
    <row r="597" spans="1:5" x14ac:dyDescent="0.3">
      <c r="A597" s="245">
        <v>7766</v>
      </c>
      <c r="B597">
        <v>90</v>
      </c>
      <c r="C597" s="18">
        <f>VLOOKUP(A597,'VDs DUELOS'!$D$3:$F$1568,3,0)-B597</f>
        <v>0</v>
      </c>
      <c r="D597" s="238"/>
      <c r="E597" s="241"/>
    </row>
    <row r="598" spans="1:5" x14ac:dyDescent="0.3">
      <c r="A598" s="245">
        <v>7768</v>
      </c>
      <c r="B598">
        <v>153.94</v>
      </c>
      <c r="C598" s="18">
        <f>VLOOKUP(A598,'VDs DUELOS'!$D$3:$F$1568,3,0)-B598</f>
        <v>0</v>
      </c>
      <c r="D598" s="238"/>
      <c r="E598" s="238"/>
    </row>
    <row r="599" spans="1:5" x14ac:dyDescent="0.3">
      <c r="A599" s="245">
        <v>7770</v>
      </c>
      <c r="B599">
        <v>70.040000000000006</v>
      </c>
      <c r="C599" s="18">
        <f>VLOOKUP(A599,'VDs DUELOS'!$D$3:$F$1568,3,0)-B599</f>
        <v>0</v>
      </c>
      <c r="D599" s="238"/>
      <c r="E599" s="241"/>
    </row>
    <row r="600" spans="1:5" x14ac:dyDescent="0.3">
      <c r="A600" s="245">
        <v>778</v>
      </c>
      <c r="B600">
        <v>604.30999999999995</v>
      </c>
      <c r="C600" s="18">
        <f>VLOOKUP(A600,'VDs DUELOS'!$D$3:$F$1568,3,0)-B600</f>
        <v>0</v>
      </c>
      <c r="D600" s="238"/>
      <c r="E600" s="241"/>
    </row>
    <row r="601" spans="1:5" x14ac:dyDescent="0.3">
      <c r="A601" s="245">
        <v>7795</v>
      </c>
      <c r="B601">
        <v>373.06</v>
      </c>
      <c r="C601" s="18">
        <f>VLOOKUP(A601,'VDs DUELOS'!$D$3:$F$1568,3,0)-B601</f>
        <v>0</v>
      </c>
      <c r="D601" s="238"/>
      <c r="E601" s="241"/>
    </row>
    <row r="602" spans="1:5" x14ac:dyDescent="0.3">
      <c r="A602" s="245">
        <v>7830</v>
      </c>
      <c r="B602">
        <v>626.15</v>
      </c>
      <c r="C602" s="18">
        <f>VLOOKUP(A602,'VDs DUELOS'!$D$3:$F$1568,3,0)-B602</f>
        <v>0</v>
      </c>
      <c r="D602" s="238"/>
      <c r="E602" s="241"/>
    </row>
    <row r="603" spans="1:5" x14ac:dyDescent="0.3">
      <c r="A603" s="245">
        <v>785</v>
      </c>
      <c r="B603">
        <v>140</v>
      </c>
      <c r="C603" s="18">
        <f>VLOOKUP(A603,'VDs DUELOS'!$D$3:$F$1568,3,0)-B603</f>
        <v>0</v>
      </c>
      <c r="D603" s="238"/>
      <c r="E603" s="241"/>
    </row>
    <row r="604" spans="1:5" x14ac:dyDescent="0.3">
      <c r="A604" s="245">
        <v>7855</v>
      </c>
      <c r="B604">
        <v>154.56</v>
      </c>
      <c r="C604" s="18" t="e">
        <f>VLOOKUP(A604,'VDs DUELOS'!$D$3:$F$1568,3,0)-B604</f>
        <v>#N/A</v>
      </c>
      <c r="D604" s="238"/>
      <c r="E604" s="241"/>
    </row>
    <row r="605" spans="1:5" x14ac:dyDescent="0.3">
      <c r="A605" s="245">
        <v>7925</v>
      </c>
      <c r="B605">
        <v>120.26</v>
      </c>
      <c r="C605" s="18">
        <f>VLOOKUP(A605,'VDs DUELOS'!$D$3:$F$1568,3,0)-B605</f>
        <v>0</v>
      </c>
      <c r="D605" s="238"/>
      <c r="E605" s="241"/>
    </row>
    <row r="606" spans="1:5" x14ac:dyDescent="0.3">
      <c r="A606" s="245">
        <v>7944</v>
      </c>
      <c r="B606">
        <v>67.2</v>
      </c>
      <c r="C606" s="18">
        <f>VLOOKUP(A606,'VDs DUELOS'!$D$3:$F$1568,3,0)-B606</f>
        <v>0</v>
      </c>
      <c r="D606" s="238"/>
      <c r="E606" s="238"/>
    </row>
    <row r="607" spans="1:5" x14ac:dyDescent="0.3">
      <c r="A607" s="245">
        <v>80</v>
      </c>
      <c r="B607">
        <v>1602.3600000000001</v>
      </c>
      <c r="C607" s="18">
        <f>VLOOKUP(A607,'VDs DUELOS'!$D$3:$F$1568,3,0)-B607</f>
        <v>0</v>
      </c>
      <c r="D607" s="238"/>
      <c r="E607" s="238"/>
    </row>
    <row r="608" spans="1:5" x14ac:dyDescent="0.3">
      <c r="A608" s="245">
        <v>838</v>
      </c>
      <c r="B608">
        <v>246.78</v>
      </c>
      <c r="C608" s="18">
        <f>VLOOKUP(A608,'VDs DUELOS'!$D$3:$F$1568,3,0)-B608</f>
        <v>0</v>
      </c>
      <c r="D608" s="238"/>
      <c r="E608" s="241"/>
    </row>
    <row r="609" spans="1:5" x14ac:dyDescent="0.3">
      <c r="A609" s="245">
        <v>857</v>
      </c>
      <c r="B609">
        <v>241.74</v>
      </c>
      <c r="C609" s="18">
        <f>VLOOKUP(A609,'VDs DUELOS'!$D$3:$F$1568,3,0)-B609</f>
        <v>0</v>
      </c>
      <c r="D609" s="238"/>
      <c r="E609" s="241"/>
    </row>
    <row r="610" spans="1:5" x14ac:dyDescent="0.3">
      <c r="A610" s="245">
        <v>878</v>
      </c>
      <c r="B610">
        <v>3930.23</v>
      </c>
      <c r="C610" s="18">
        <f>VLOOKUP(A610,'VDs DUELOS'!$D$3:$F$1568,3,0)-B610</f>
        <v>0</v>
      </c>
      <c r="D610" s="238"/>
      <c r="E610" s="241"/>
    </row>
    <row r="611" spans="1:5" x14ac:dyDescent="0.3">
      <c r="A611" s="245">
        <v>907</v>
      </c>
      <c r="B611">
        <v>209.88</v>
      </c>
      <c r="C611" s="18">
        <f>VLOOKUP(A611,'VDs DUELOS'!$D$3:$F$1568,3,0)-B611</f>
        <v>0</v>
      </c>
      <c r="D611" s="238"/>
      <c r="E611" s="241"/>
    </row>
    <row r="612" spans="1:5" x14ac:dyDescent="0.3">
      <c r="A612" s="245">
        <v>915</v>
      </c>
      <c r="B612">
        <v>322.95999999999998</v>
      </c>
      <c r="C612" s="18">
        <f>VLOOKUP(A612,'VDs DUELOS'!$D$3:$F$1568,3,0)-B612</f>
        <v>0</v>
      </c>
      <c r="D612" s="238"/>
      <c r="E612" s="241"/>
    </row>
    <row r="613" spans="1:5" x14ac:dyDescent="0.3">
      <c r="A613" s="245">
        <v>923</v>
      </c>
      <c r="B613">
        <v>71.989999999999995</v>
      </c>
      <c r="C613" s="18">
        <f>VLOOKUP(A613,'VDs DUELOS'!$D$3:$F$1568,3,0)-B613</f>
        <v>0</v>
      </c>
      <c r="D613" s="238"/>
      <c r="E613" s="241"/>
    </row>
    <row r="614" spans="1:5" x14ac:dyDescent="0.3">
      <c r="A614" s="245">
        <v>9318</v>
      </c>
      <c r="B614">
        <v>65.95</v>
      </c>
      <c r="C614" s="18">
        <f>VLOOKUP(A614,'VDs DUELOS'!$D$3:$F$1568,3,0)-B614</f>
        <v>0</v>
      </c>
      <c r="D614" s="238"/>
      <c r="E614" s="241"/>
    </row>
    <row r="615" spans="1:5" x14ac:dyDescent="0.3">
      <c r="A615" s="245">
        <v>9326</v>
      </c>
      <c r="B615">
        <v>65.55</v>
      </c>
      <c r="C615" s="18">
        <f>VLOOKUP(A615,'VDs DUELOS'!$D$3:$F$1568,3,0)-B615</f>
        <v>0</v>
      </c>
      <c r="D615" s="238"/>
      <c r="E615" s="241"/>
    </row>
    <row r="616" spans="1:5" x14ac:dyDescent="0.3">
      <c r="A616" s="245">
        <v>9328</v>
      </c>
      <c r="B616">
        <v>579.98</v>
      </c>
      <c r="C616" s="18">
        <f>VLOOKUP(A616,'VDs DUELOS'!$D$3:$F$1568,3,0)-B616</f>
        <v>0</v>
      </c>
      <c r="D616" s="238"/>
      <c r="E616" s="241"/>
    </row>
    <row r="617" spans="1:5" x14ac:dyDescent="0.3">
      <c r="A617" s="245">
        <v>942</v>
      </c>
      <c r="B617">
        <v>62.4</v>
      </c>
      <c r="C617" s="18">
        <f>VLOOKUP(A617,'VDs DUELOS'!$D$3:$F$1568,3,0)-B617</f>
        <v>0</v>
      </c>
      <c r="D617" s="238"/>
      <c r="E617" s="241"/>
    </row>
    <row r="618" spans="1:5" x14ac:dyDescent="0.3">
      <c r="A618" s="245">
        <v>9420</v>
      </c>
      <c r="B618">
        <v>46.41</v>
      </c>
      <c r="C618" s="18">
        <f>VLOOKUP(A618,'VDs DUELOS'!$D$3:$F$1568,3,0)-B618</f>
        <v>0</v>
      </c>
      <c r="D618" s="238"/>
      <c r="E618" s="241"/>
    </row>
    <row r="619" spans="1:5" x14ac:dyDescent="0.3">
      <c r="A619" s="245">
        <v>9447</v>
      </c>
      <c r="B619">
        <v>41.5</v>
      </c>
      <c r="C619" s="18">
        <f>VLOOKUP(A619,'VDs DUELOS'!$D$3:$F$1568,3,0)-B619</f>
        <v>0</v>
      </c>
      <c r="D619" s="238"/>
      <c r="E619" s="241"/>
    </row>
    <row r="620" spans="1:5" x14ac:dyDescent="0.3">
      <c r="A620" s="245">
        <v>946</v>
      </c>
      <c r="B620">
        <v>34</v>
      </c>
      <c r="C620" s="18">
        <f>VLOOKUP(A620,'VDs DUELOS'!$D$3:$F$1568,3,0)-B620</f>
        <v>0</v>
      </c>
      <c r="D620" s="238"/>
      <c r="E620" s="241"/>
    </row>
    <row r="621" spans="1:5" x14ac:dyDescent="0.3">
      <c r="A621" s="245">
        <v>9470</v>
      </c>
      <c r="B621">
        <v>88.2</v>
      </c>
      <c r="C621" s="18">
        <f>VLOOKUP(A621,'VDs DUELOS'!$D$3:$F$1568,3,0)-B621</f>
        <v>0</v>
      </c>
      <c r="D621" s="238"/>
      <c r="E621" s="241"/>
    </row>
    <row r="622" spans="1:5" x14ac:dyDescent="0.3">
      <c r="A622" s="245">
        <v>9530</v>
      </c>
      <c r="B622">
        <v>69.599999999999994</v>
      </c>
      <c r="C622" s="18">
        <f>VLOOKUP(A622,'VDs DUELOS'!$D$3:$F$1568,3,0)-B622</f>
        <v>0</v>
      </c>
      <c r="D622" s="238"/>
      <c r="E622" s="241"/>
    </row>
    <row r="623" spans="1:5" x14ac:dyDescent="0.3">
      <c r="A623" s="245">
        <v>9548</v>
      </c>
      <c r="B623">
        <v>301.7</v>
      </c>
      <c r="C623" s="18">
        <f>VLOOKUP(A623,'VDs DUELOS'!$D$3:$F$1568,3,0)-B623</f>
        <v>0</v>
      </c>
      <c r="D623" s="238"/>
      <c r="E623" s="241"/>
    </row>
    <row r="624" spans="1:5" x14ac:dyDescent="0.3">
      <c r="A624" s="245">
        <v>9729</v>
      </c>
      <c r="B624">
        <v>37.520000000000003</v>
      </c>
      <c r="C624" s="18">
        <f>VLOOKUP(A624,'VDs DUELOS'!$D$3:$F$1568,3,0)-B624</f>
        <v>0</v>
      </c>
      <c r="D624" s="238"/>
      <c r="E624" s="241"/>
    </row>
    <row r="625" spans="1:5" x14ac:dyDescent="0.3">
      <c r="A625" s="245">
        <v>9890</v>
      </c>
      <c r="B625">
        <v>84.08</v>
      </c>
      <c r="C625" s="18">
        <f>VLOOKUP(A625,'VDs DUELOS'!$D$3:$F$1568,3,0)-B625</f>
        <v>0</v>
      </c>
      <c r="D625" s="238"/>
      <c r="E625" s="241"/>
    </row>
    <row r="626" spans="1:5" x14ac:dyDescent="0.3">
      <c r="A626" s="245">
        <v>9909</v>
      </c>
      <c r="B626">
        <v>71.48</v>
      </c>
      <c r="C626" s="18" t="e">
        <f>VLOOKUP(A626,'VDs DUELOS'!$D$3:$F$1568,3,0)-B626</f>
        <v>#N/A</v>
      </c>
      <c r="D626" s="238"/>
      <c r="E626" s="241"/>
    </row>
    <row r="627" spans="1:5" x14ac:dyDescent="0.3">
      <c r="A627" s="245">
        <v>9977</v>
      </c>
      <c r="B627">
        <v>848.04</v>
      </c>
      <c r="C627" s="18">
        <f>VLOOKUP(A627,'VDs DUELOS'!$D$3:$F$1568,3,0)-B627</f>
        <v>0</v>
      </c>
      <c r="D627" s="238"/>
      <c r="E627" s="241"/>
    </row>
    <row r="628" spans="1:5" x14ac:dyDescent="0.3">
      <c r="A628" s="245"/>
      <c r="C628" s="18" t="e">
        <f>VLOOKUP(A628,'VDs DUELOS'!$D$3:$F$1568,3,0)-B628</f>
        <v>#N/A</v>
      </c>
      <c r="D628" s="238"/>
      <c r="E628" s="241"/>
    </row>
    <row r="629" spans="1:5" x14ac:dyDescent="0.3">
      <c r="A629" s="245"/>
      <c r="C629" s="18" t="e">
        <f>VLOOKUP(A629,'VDs DUELOS'!$D$3:$F$1568,3,0)-B629</f>
        <v>#N/A</v>
      </c>
      <c r="D629" s="238"/>
      <c r="E629" s="241"/>
    </row>
    <row r="630" spans="1:5" x14ac:dyDescent="0.3">
      <c r="A630" s="245"/>
      <c r="C630" s="18" t="e">
        <f>VLOOKUP(A630,'VDs DUELOS'!$D$3:$F$1568,3,0)-B630</f>
        <v>#N/A</v>
      </c>
      <c r="D630" s="238"/>
      <c r="E630" s="241"/>
    </row>
    <row r="631" spans="1:5" x14ac:dyDescent="0.3">
      <c r="A631" s="245"/>
      <c r="C631" s="18" t="e">
        <f>VLOOKUP(A631,'VDs DUELOS'!$D$3:$F$1568,3,0)-B631</f>
        <v>#N/A</v>
      </c>
      <c r="D631" s="238"/>
      <c r="E631" s="241"/>
    </row>
    <row r="632" spans="1:5" x14ac:dyDescent="0.3">
      <c r="A632" s="245"/>
      <c r="C632" s="18" t="e">
        <f>VLOOKUP(A632,'VDs DUELOS'!$D$3:$F$1568,3,0)-B632</f>
        <v>#N/A</v>
      </c>
      <c r="D632" s="238"/>
      <c r="E632" s="241"/>
    </row>
    <row r="633" spans="1:5" x14ac:dyDescent="0.3">
      <c r="A633" s="245"/>
      <c r="C633" s="18" t="e">
        <f>VLOOKUP(A633,'VDs DUELOS'!$D$3:$F$1568,3,0)-B633</f>
        <v>#N/A</v>
      </c>
      <c r="D633" s="238"/>
      <c r="E633" s="241"/>
    </row>
    <row r="634" spans="1:5" x14ac:dyDescent="0.3">
      <c r="A634" s="245"/>
      <c r="C634" s="18" t="e">
        <f>VLOOKUP(A634,'VDs DUELOS'!$D$3:$F$1568,3,0)-B634</f>
        <v>#N/A</v>
      </c>
      <c r="D634" s="238"/>
      <c r="E634" s="241"/>
    </row>
    <row r="635" spans="1:5" x14ac:dyDescent="0.3">
      <c r="A635" s="245"/>
      <c r="C635" s="18" t="e">
        <f>VLOOKUP(A635,'VDs DUELOS'!$D$3:$F$1568,3,0)-B635</f>
        <v>#N/A</v>
      </c>
      <c r="D635" s="238"/>
      <c r="E635" s="241"/>
    </row>
    <row r="636" spans="1:5" x14ac:dyDescent="0.3">
      <c r="A636" s="245"/>
      <c r="C636" s="18" t="e">
        <f>VLOOKUP(A636,'VDs DUELOS'!$D$3:$F$1568,3,0)-B636</f>
        <v>#N/A</v>
      </c>
      <c r="D636" s="238"/>
      <c r="E636" s="241"/>
    </row>
    <row r="637" spans="1:5" x14ac:dyDescent="0.3">
      <c r="A637" s="245"/>
      <c r="C637" s="18" t="e">
        <f>VLOOKUP(A637,'VDs DUELOS'!$D$3:$F$1568,3,0)-B637</f>
        <v>#N/A</v>
      </c>
      <c r="D637" s="238"/>
      <c r="E637" s="241"/>
    </row>
    <row r="638" spans="1:5" x14ac:dyDescent="0.3">
      <c r="A638" s="245"/>
      <c r="C638" s="18" t="e">
        <f>VLOOKUP(A638,'VDs DUELOS'!$D$3:$F$1568,3,0)-B638</f>
        <v>#N/A</v>
      </c>
      <c r="D638" s="238"/>
      <c r="E638" s="241"/>
    </row>
    <row r="639" spans="1:5" x14ac:dyDescent="0.3">
      <c r="A639" s="245"/>
      <c r="C639" s="18" t="e">
        <f>VLOOKUP(A639,'VDs DUELOS'!$D$3:$F$1568,3,0)-B639</f>
        <v>#N/A</v>
      </c>
      <c r="D639" s="238"/>
      <c r="E639" s="241"/>
    </row>
    <row r="640" spans="1:5" x14ac:dyDescent="0.3">
      <c r="A640" s="245"/>
      <c r="C640" s="18" t="e">
        <f>VLOOKUP(A640,'VDs DUELOS'!$D$3:$F$1568,3,0)-B640</f>
        <v>#N/A</v>
      </c>
      <c r="D640" s="238"/>
      <c r="E640" s="241"/>
    </row>
    <row r="641" spans="1:5" x14ac:dyDescent="0.3">
      <c r="A641" s="245"/>
      <c r="C641" s="18" t="e">
        <f>VLOOKUP(A641,'VDs DUELOS'!$D$3:$F$1568,3,0)-B641</f>
        <v>#N/A</v>
      </c>
      <c r="D641" s="238"/>
      <c r="E641" s="241"/>
    </row>
    <row r="642" spans="1:5" x14ac:dyDescent="0.3">
      <c r="A642" s="245"/>
      <c r="C642" s="18" t="e">
        <f>VLOOKUP(A642,'VDs DUELOS'!$D$3:$F$1568,3,0)-B642</f>
        <v>#N/A</v>
      </c>
      <c r="D642" s="238"/>
      <c r="E642" s="241"/>
    </row>
    <row r="643" spans="1:5" x14ac:dyDescent="0.3">
      <c r="A643" s="245"/>
      <c r="C643" s="18" t="e">
        <f>VLOOKUP(A643,'VDs DUELOS'!$D$3:$F$1568,3,0)-B643</f>
        <v>#N/A</v>
      </c>
      <c r="D643" s="238"/>
      <c r="E643" s="241"/>
    </row>
    <row r="644" spans="1:5" x14ac:dyDescent="0.3">
      <c r="A644" s="245"/>
      <c r="C644" s="18" t="e">
        <f>VLOOKUP(A644,'VDs DUELOS'!$D$3:$F$1568,3,0)-B644</f>
        <v>#N/A</v>
      </c>
      <c r="D644" s="238"/>
      <c r="E644" s="241"/>
    </row>
    <row r="645" spans="1:5" x14ac:dyDescent="0.3">
      <c r="A645" s="245"/>
      <c r="C645" s="18" t="e">
        <f>VLOOKUP(A645,'VDs DUELOS'!$D$3:$F$1568,3,0)-B645</f>
        <v>#N/A</v>
      </c>
      <c r="D645" s="238"/>
      <c r="E645" s="241"/>
    </row>
    <row r="646" spans="1:5" x14ac:dyDescent="0.3">
      <c r="A646" s="245"/>
      <c r="C646" s="18" t="e">
        <f>VLOOKUP(A646,'VDs DUELOS'!$D$3:$F$1568,3,0)-B646</f>
        <v>#N/A</v>
      </c>
      <c r="D646" s="238" t="e">
        <f>VLOOKUP(A646,'K1 Duelos'!$B$9:$D$39,3,0)-B646</f>
        <v>#N/A</v>
      </c>
      <c r="E646" s="238"/>
    </row>
    <row r="647" spans="1:5" x14ac:dyDescent="0.3">
      <c r="A647" s="245"/>
      <c r="C647" s="18" t="e">
        <f>VLOOKUP(A647,'VDs DUELOS'!$D$3:$F$1568,3,0)-B647</f>
        <v>#N/A</v>
      </c>
      <c r="D647" s="238"/>
      <c r="E647" s="241"/>
    </row>
    <row r="648" spans="1:5" x14ac:dyDescent="0.3">
      <c r="A648" s="245"/>
      <c r="C648" s="18" t="e">
        <f>VLOOKUP(A648,'VDs DUELOS'!$D$3:$F$1568,3,0)-B648</f>
        <v>#N/A</v>
      </c>
      <c r="D648" s="238"/>
      <c r="E648" s="241"/>
    </row>
    <row r="649" spans="1:5" x14ac:dyDescent="0.3">
      <c r="A649" s="245"/>
      <c r="C649" s="18" t="e">
        <f>VLOOKUP(A649,'VDs DUELOS'!$D$3:$F$1568,3,0)-B649</f>
        <v>#N/A</v>
      </c>
      <c r="D649" s="238"/>
      <c r="E649" s="241"/>
    </row>
    <row r="650" spans="1:5" x14ac:dyDescent="0.3">
      <c r="A650" s="245"/>
      <c r="C650" s="18" t="e">
        <f>VLOOKUP(A650,'VDs DUELOS'!$D$3:$F$1568,3,0)-B650</f>
        <v>#N/A</v>
      </c>
      <c r="D650" s="238"/>
      <c r="E650" s="241"/>
    </row>
    <row r="651" spans="1:5" x14ac:dyDescent="0.3">
      <c r="A651" s="245"/>
      <c r="C651" s="18" t="e">
        <f>VLOOKUP(A651,'VDs DUELOS'!$D$3:$F$1568,3,0)-B651</f>
        <v>#N/A</v>
      </c>
      <c r="D651" s="238"/>
      <c r="E651" s="241"/>
    </row>
    <row r="652" spans="1:5" x14ac:dyDescent="0.3">
      <c r="A652" s="245"/>
      <c r="C652" s="18" t="e">
        <f>VLOOKUP(A652,'VDs DUELOS'!$D$3:$F$1568,3,0)-B652</f>
        <v>#N/A</v>
      </c>
      <c r="D652" s="238"/>
      <c r="E652" s="241"/>
    </row>
    <row r="653" spans="1:5" x14ac:dyDescent="0.3">
      <c r="A653" s="245"/>
      <c r="C653" s="18" t="e">
        <f>VLOOKUP(A653,'VDs DUELOS'!$D$3:$F$1568,3,0)-B653</f>
        <v>#N/A</v>
      </c>
      <c r="D653" s="238"/>
      <c r="E653" s="241"/>
    </row>
    <row r="654" spans="1:5" x14ac:dyDescent="0.3">
      <c r="A654" s="245"/>
      <c r="C654" s="18" t="e">
        <f>VLOOKUP(A654,'VDs DUELOS'!$D$3:$F$1568,3,0)-B654</f>
        <v>#N/A</v>
      </c>
      <c r="D654" s="238"/>
      <c r="E654" s="241"/>
    </row>
    <row r="655" spans="1:5" x14ac:dyDescent="0.3">
      <c r="A655" s="245"/>
      <c r="C655" s="18" t="e">
        <f>VLOOKUP(A655,'VDs DUELOS'!$D$3:$F$1568,3,0)-B655</f>
        <v>#N/A</v>
      </c>
      <c r="D655" s="238"/>
      <c r="E655" s="241"/>
    </row>
    <row r="656" spans="1:5" x14ac:dyDescent="0.3">
      <c r="A656" s="245"/>
      <c r="C656" s="18" t="e">
        <f>VLOOKUP(A656,'VDs DUELOS'!$D$3:$F$1568,3,0)-B656</f>
        <v>#N/A</v>
      </c>
      <c r="D656" s="238"/>
      <c r="E656" s="241"/>
    </row>
    <row r="657" spans="1:5" x14ac:dyDescent="0.3">
      <c r="A657" s="245"/>
      <c r="C657" s="18" t="e">
        <f>VLOOKUP(A657,'VDs DUELOS'!$D$3:$F$1568,3,0)-B657</f>
        <v>#N/A</v>
      </c>
      <c r="D657" s="238"/>
      <c r="E657" s="241"/>
    </row>
    <row r="658" spans="1:5" x14ac:dyDescent="0.3">
      <c r="A658" s="245"/>
      <c r="C658" s="18" t="e">
        <f>VLOOKUP(A658,'VDs DUELOS'!$D$3:$F$1568,3,0)-B658</f>
        <v>#N/A</v>
      </c>
      <c r="D658" s="238"/>
      <c r="E658" s="241"/>
    </row>
    <row r="659" spans="1:5" x14ac:dyDescent="0.3">
      <c r="A659" s="245"/>
      <c r="C659" s="18" t="e">
        <f>VLOOKUP(A659,'VDs DUELOS'!$D$3:$F$1568,3,0)-B659</f>
        <v>#N/A</v>
      </c>
      <c r="D659" s="238"/>
      <c r="E659" s="241"/>
    </row>
    <row r="660" spans="1:5" x14ac:dyDescent="0.3">
      <c r="A660" s="245"/>
      <c r="C660" s="18" t="e">
        <f>VLOOKUP(A660,'VDs DUELOS'!$D$3:$F$1568,3,0)-B660</f>
        <v>#N/A</v>
      </c>
      <c r="D660" s="238"/>
      <c r="E660" s="241"/>
    </row>
    <row r="661" spans="1:5" x14ac:dyDescent="0.3">
      <c r="A661" s="245"/>
      <c r="C661" s="18" t="e">
        <f>VLOOKUP(A661,'VDs DUELOS'!$D$3:$F$1568,3,0)-B661</f>
        <v>#N/A</v>
      </c>
      <c r="D661" s="238"/>
      <c r="E661" s="241"/>
    </row>
    <row r="662" spans="1:5" x14ac:dyDescent="0.3">
      <c r="A662" s="245"/>
      <c r="C662" s="18" t="e">
        <f>VLOOKUP(A662,'VDs DUELOS'!$D$3:$F$1568,3,0)-B662</f>
        <v>#N/A</v>
      </c>
      <c r="D662" s="238"/>
      <c r="E662" s="241"/>
    </row>
    <row r="663" spans="1:5" x14ac:dyDescent="0.3">
      <c r="A663" s="245"/>
      <c r="C663" s="18" t="e">
        <f>VLOOKUP(A663,'VDs DUELOS'!$D$3:$F$1568,3,0)-B663</f>
        <v>#N/A</v>
      </c>
      <c r="D663" s="238"/>
      <c r="E663" s="241"/>
    </row>
    <row r="664" spans="1:5" x14ac:dyDescent="0.3">
      <c r="A664" s="245"/>
      <c r="C664" s="18" t="e">
        <f>VLOOKUP(A664,'VDs DUELOS'!$D$3:$F$1568,3,0)-B664</f>
        <v>#N/A</v>
      </c>
      <c r="D664" s="238"/>
      <c r="E664" s="241"/>
    </row>
    <row r="665" spans="1:5" x14ac:dyDescent="0.3">
      <c r="A665" s="245"/>
      <c r="C665" s="18" t="e">
        <f>VLOOKUP(A665,'VDs DUELOS'!$D$3:$F$1568,3,0)-B665</f>
        <v>#N/A</v>
      </c>
      <c r="D665" s="238"/>
      <c r="E665" s="241"/>
    </row>
    <row r="666" spans="1:5" x14ac:dyDescent="0.3">
      <c r="A666" s="245"/>
      <c r="C666" s="18" t="e">
        <f>VLOOKUP(A666,'VDs DUELOS'!$D$3:$F$1568,3,0)-B666</f>
        <v>#N/A</v>
      </c>
      <c r="D666" s="238"/>
      <c r="E666" s="241"/>
    </row>
    <row r="667" spans="1:5" x14ac:dyDescent="0.3">
      <c r="A667" s="245"/>
      <c r="C667" s="18" t="e">
        <f>VLOOKUP(A667,'VDs DUELOS'!$D$3:$F$1568,3,0)-B667</f>
        <v>#N/A</v>
      </c>
      <c r="D667" s="238"/>
      <c r="E667" s="241"/>
    </row>
    <row r="668" spans="1:5" x14ac:dyDescent="0.3">
      <c r="A668" s="245"/>
      <c r="C668" s="18" t="e">
        <f>VLOOKUP(A668,'VDs DUELOS'!$D$3:$F$1568,3,0)-B668</f>
        <v>#N/A</v>
      </c>
      <c r="D668" s="238"/>
      <c r="E668" s="241"/>
    </row>
    <row r="669" spans="1:5" x14ac:dyDescent="0.3">
      <c r="A669" s="245"/>
      <c r="C669" s="18" t="e">
        <f>VLOOKUP(A669,'VDs DUELOS'!$D$3:$F$1568,3,0)-B669</f>
        <v>#N/A</v>
      </c>
      <c r="D669" s="238"/>
      <c r="E669" s="241"/>
    </row>
    <row r="670" spans="1:5" x14ac:dyDescent="0.3">
      <c r="A670" s="245"/>
      <c r="C670" s="18" t="e">
        <f>VLOOKUP(A670,'VDs DUELOS'!$D$3:$F$1568,3,0)-B670</f>
        <v>#N/A</v>
      </c>
      <c r="D670" s="238"/>
      <c r="E670" s="241"/>
    </row>
    <row r="671" spans="1:5" x14ac:dyDescent="0.3">
      <c r="A671" s="245"/>
      <c r="C671" s="18" t="e">
        <f>VLOOKUP(A671,'VDs DUELOS'!$D$3:$F$1568,3,0)-B671</f>
        <v>#N/A</v>
      </c>
      <c r="D671" s="238"/>
      <c r="E671" s="241"/>
    </row>
    <row r="672" spans="1:5" x14ac:dyDescent="0.3">
      <c r="A672" s="245"/>
      <c r="C672" s="18" t="e">
        <f>VLOOKUP(A672,'VDs DUELOS'!$D$3:$F$1568,3,0)-B672</f>
        <v>#N/A</v>
      </c>
      <c r="D672" s="238"/>
      <c r="E672" s="241"/>
    </row>
    <row r="673" spans="1:5" x14ac:dyDescent="0.3">
      <c r="A673" s="245"/>
      <c r="C673" s="18" t="e">
        <f>VLOOKUP(A673,'VDs DUELOS'!$D$3:$F$1568,3,0)-B673</f>
        <v>#N/A</v>
      </c>
      <c r="D673" s="238"/>
      <c r="E673" s="241"/>
    </row>
    <row r="674" spans="1:5" x14ac:dyDescent="0.3">
      <c r="A674" s="245"/>
      <c r="C674" s="18" t="e">
        <f>VLOOKUP(A674,'VDs DUELOS'!$D$3:$F$1568,3,0)-B674</f>
        <v>#N/A</v>
      </c>
      <c r="D674" s="238"/>
      <c r="E674" s="241"/>
    </row>
    <row r="675" spans="1:5" x14ac:dyDescent="0.3">
      <c r="A675" s="245"/>
      <c r="C675" s="18" t="e">
        <f>VLOOKUP(A675,'VDs DUELOS'!$D$3:$F$1568,3,0)-B675</f>
        <v>#N/A</v>
      </c>
      <c r="D675" s="238"/>
      <c r="E675" s="241"/>
    </row>
    <row r="676" spans="1:5" x14ac:dyDescent="0.3">
      <c r="A676" s="245"/>
      <c r="C676" s="18" t="e">
        <f>VLOOKUP(A676,'VDs DUELOS'!$D$3:$F$1568,3,0)-B676</f>
        <v>#N/A</v>
      </c>
      <c r="D676" s="238"/>
      <c r="E676" s="241"/>
    </row>
    <row r="677" spans="1:5" x14ac:dyDescent="0.3">
      <c r="A677" s="245"/>
      <c r="C677" s="18" t="e">
        <f>VLOOKUP(A677,'VDs DUELOS'!$D$3:$F$1568,3,0)-B677</f>
        <v>#N/A</v>
      </c>
      <c r="D677" s="238"/>
      <c r="E677" s="241"/>
    </row>
    <row r="678" spans="1:5" x14ac:dyDescent="0.3">
      <c r="A678" s="245"/>
      <c r="C678" s="18" t="e">
        <f>VLOOKUP(A678,'VDs DUELOS'!$D$3:$F$1568,3,0)-B678</f>
        <v>#N/A</v>
      </c>
      <c r="D678" s="238"/>
      <c r="E678" s="241"/>
    </row>
    <row r="679" spans="1:5" x14ac:dyDescent="0.3">
      <c r="A679" s="245"/>
      <c r="C679" s="18" t="e">
        <f>VLOOKUP(A679,'VDs DUELOS'!$D$3:$F$1568,3,0)-B679</f>
        <v>#N/A</v>
      </c>
      <c r="D679" s="238"/>
      <c r="E679" s="241"/>
    </row>
    <row r="680" spans="1:5" x14ac:dyDescent="0.3">
      <c r="A680" s="245"/>
      <c r="C680" s="18" t="e">
        <f>VLOOKUP(A680,'VDs DUELOS'!$D$3:$F$1568,3,0)-B680</f>
        <v>#N/A</v>
      </c>
      <c r="D680" s="238"/>
      <c r="E680" s="241"/>
    </row>
    <row r="681" spans="1:5" x14ac:dyDescent="0.3">
      <c r="A681" s="245"/>
      <c r="C681" s="18" t="e">
        <f>VLOOKUP(A681,'VDs DUELOS'!$D$3:$F$1568,3,0)-B681</f>
        <v>#N/A</v>
      </c>
      <c r="D681" s="238"/>
      <c r="E681" s="241"/>
    </row>
    <row r="682" spans="1:5" x14ac:dyDescent="0.3">
      <c r="A682" s="245"/>
      <c r="C682" s="18" t="e">
        <f>VLOOKUP(A682,'VDs DUELOS'!$D$3:$F$1568,3,0)-B682</f>
        <v>#N/A</v>
      </c>
      <c r="D682" s="238"/>
      <c r="E682" s="241"/>
    </row>
    <row r="683" spans="1:5" x14ac:dyDescent="0.3">
      <c r="A683" s="245"/>
      <c r="C683" s="18" t="e">
        <f>VLOOKUP(A683,'VDs DUELOS'!$D$3:$F$1568,3,0)-B683</f>
        <v>#N/A</v>
      </c>
      <c r="D683" s="238"/>
      <c r="E683" s="241"/>
    </row>
    <row r="684" spans="1:5" x14ac:dyDescent="0.3">
      <c r="A684" s="245"/>
      <c r="C684" s="18" t="e">
        <f>VLOOKUP(A684,'VDs DUELOS'!$D$3:$F$1568,3,0)-B684</f>
        <v>#N/A</v>
      </c>
      <c r="D684" s="238"/>
      <c r="E684" s="241"/>
    </row>
    <row r="685" spans="1:5" x14ac:dyDescent="0.3">
      <c r="A685" s="245"/>
      <c r="C685" s="18" t="e">
        <f>VLOOKUP(A685,'VDs DUELOS'!$D$3:$F$1568,3,0)-B685</f>
        <v>#N/A</v>
      </c>
      <c r="D685" s="238"/>
      <c r="E685" s="241"/>
    </row>
    <row r="686" spans="1:5" x14ac:dyDescent="0.3">
      <c r="A686" s="245"/>
      <c r="C686" s="18" t="e">
        <f>VLOOKUP(A686,'VDs DUELOS'!$D$3:$F$1568,3,0)-B686</f>
        <v>#N/A</v>
      </c>
      <c r="D686" s="238"/>
      <c r="E686" s="241"/>
    </row>
    <row r="687" spans="1:5" x14ac:dyDescent="0.3">
      <c r="A687" s="245"/>
      <c r="C687" s="18" t="e">
        <f>VLOOKUP(A687,'VDs DUELOS'!$D$3:$F$1568,3,0)-B687</f>
        <v>#N/A</v>
      </c>
      <c r="D687" s="238"/>
      <c r="E687" s="241"/>
    </row>
    <row r="688" spans="1:5" x14ac:dyDescent="0.3">
      <c r="A688" s="245"/>
      <c r="C688" s="18" t="e">
        <f>VLOOKUP(A688,'VDs DUELOS'!$D$3:$F$1568,3,0)-B688</f>
        <v>#N/A</v>
      </c>
      <c r="D688" s="238"/>
      <c r="E688" s="241"/>
    </row>
    <row r="689" spans="1:5" x14ac:dyDescent="0.3">
      <c r="A689" s="245"/>
      <c r="C689" s="18" t="e">
        <f>VLOOKUP(A689,'VDs DUELOS'!$D$3:$F$1568,3,0)-B689</f>
        <v>#N/A</v>
      </c>
      <c r="D689" s="238"/>
      <c r="E689" s="241"/>
    </row>
    <row r="690" spans="1:5" x14ac:dyDescent="0.3">
      <c r="A690" s="245"/>
      <c r="C690" s="18" t="e">
        <f>VLOOKUP(A690,'VDs DUELOS'!$D$3:$F$1568,3,0)-B690</f>
        <v>#N/A</v>
      </c>
      <c r="D690" s="238"/>
      <c r="E690" s="241"/>
    </row>
    <row r="691" spans="1:5" x14ac:dyDescent="0.3">
      <c r="A691" s="245"/>
      <c r="C691" s="18" t="e">
        <f>VLOOKUP(A691,'VDs DUELOS'!$D$3:$F$1568,3,0)-B691</f>
        <v>#N/A</v>
      </c>
      <c r="D691" s="238"/>
      <c r="E691" s="241"/>
    </row>
    <row r="692" spans="1:5" x14ac:dyDescent="0.3">
      <c r="A692" s="245"/>
      <c r="C692" s="18" t="e">
        <f>VLOOKUP(A692,'VDs DUELOS'!$D$3:$F$1568,3,0)-B692</f>
        <v>#N/A</v>
      </c>
      <c r="D692" s="238"/>
      <c r="E692" s="241"/>
    </row>
    <row r="693" spans="1:5" x14ac:dyDescent="0.3">
      <c r="A693" s="245"/>
      <c r="C693" s="18" t="e">
        <f>VLOOKUP(A693,'VDs DUELOS'!$D$3:$F$1568,3,0)-B693</f>
        <v>#N/A</v>
      </c>
      <c r="D693" s="238"/>
      <c r="E693" s="241"/>
    </row>
    <row r="694" spans="1:5" x14ac:dyDescent="0.3">
      <c r="A694" s="245"/>
      <c r="C694" s="18" t="e">
        <f>VLOOKUP(A694,'VDs DUELOS'!$D$3:$F$1568,3,0)-B694</f>
        <v>#N/A</v>
      </c>
      <c r="D694" s="238"/>
      <c r="E694" s="241"/>
    </row>
    <row r="695" spans="1:5" x14ac:dyDescent="0.3">
      <c r="A695" s="245"/>
      <c r="C695" s="18" t="e">
        <f>VLOOKUP(A695,'VDs DUELOS'!$D$3:$F$1568,3,0)-B695</f>
        <v>#N/A</v>
      </c>
      <c r="D695" s="238"/>
      <c r="E695" s="241"/>
    </row>
    <row r="696" spans="1:5" x14ac:dyDescent="0.3">
      <c r="A696" s="245"/>
      <c r="C696" s="18" t="e">
        <f>VLOOKUP(A696,'VDs DUELOS'!$D$3:$F$1568,3,0)-B696</f>
        <v>#N/A</v>
      </c>
      <c r="D696" s="238"/>
      <c r="E696" s="241"/>
    </row>
    <row r="697" spans="1:5" x14ac:dyDescent="0.3">
      <c r="A697" s="245"/>
      <c r="C697" s="18" t="e">
        <f>VLOOKUP(A697,'VDs DUELOS'!$D$3:$F$1568,3,0)-B697</f>
        <v>#N/A</v>
      </c>
      <c r="D697" s="238"/>
      <c r="E697" s="241"/>
    </row>
    <row r="698" spans="1:5" x14ac:dyDescent="0.3">
      <c r="A698" s="245"/>
      <c r="C698" s="18" t="e">
        <f>VLOOKUP(A698,'VDs DUELOS'!$D$3:$F$1568,3,0)-B698</f>
        <v>#N/A</v>
      </c>
      <c r="D698" s="238"/>
      <c r="E698" s="241"/>
    </row>
    <row r="699" spans="1:5" x14ac:dyDescent="0.3">
      <c r="A699" s="245"/>
      <c r="C699" s="18" t="e">
        <f>VLOOKUP(A699,'VDs DUELOS'!$D$3:$F$1568,3,0)-B699</f>
        <v>#N/A</v>
      </c>
      <c r="D699" s="238"/>
      <c r="E699" s="241"/>
    </row>
    <row r="700" spans="1:5" x14ac:dyDescent="0.3">
      <c r="A700" s="245"/>
      <c r="C700" s="18" t="e">
        <f>VLOOKUP(A700,'VDs DUELOS'!$D$3:$F$1568,3,0)-B700</f>
        <v>#N/A</v>
      </c>
      <c r="D700" s="238"/>
      <c r="E700" s="241"/>
    </row>
    <row r="701" spans="1:5" x14ac:dyDescent="0.3">
      <c r="A701" s="245"/>
      <c r="C701" s="18" t="e">
        <f>VLOOKUP(A701,'VDs DUELOS'!$D$3:$F$1568,3,0)-B701</f>
        <v>#N/A</v>
      </c>
      <c r="D701" s="238"/>
      <c r="E701" s="241"/>
    </row>
    <row r="702" spans="1:5" x14ac:dyDescent="0.3">
      <c r="A702" s="245"/>
      <c r="C702" s="18" t="e">
        <f>VLOOKUP(A702,'VDs DUELOS'!$D$3:$F$1568,3,0)-B702</f>
        <v>#N/A</v>
      </c>
      <c r="D702" s="238"/>
      <c r="E702" s="241"/>
    </row>
    <row r="703" spans="1:5" x14ac:dyDescent="0.3">
      <c r="A703" s="245"/>
      <c r="C703" s="18" t="e">
        <f>VLOOKUP(A703,'VDs DUELOS'!$D$3:$F$1568,3,0)-B703</f>
        <v>#N/A</v>
      </c>
      <c r="D703" s="238"/>
      <c r="E703" s="241"/>
    </row>
    <row r="704" spans="1:5" x14ac:dyDescent="0.3">
      <c r="A704" s="245"/>
      <c r="C704" s="18" t="e">
        <f>VLOOKUP(A704,'VDs DUELOS'!$D$3:$F$1568,3,0)-B704</f>
        <v>#N/A</v>
      </c>
      <c r="D704" s="238"/>
      <c r="E704" s="241"/>
    </row>
    <row r="705" spans="1:5" x14ac:dyDescent="0.3">
      <c r="A705" s="245"/>
      <c r="C705" s="18" t="e">
        <f>VLOOKUP(A705,'VDs DUELOS'!$D$3:$F$1568,3,0)-B705</f>
        <v>#N/A</v>
      </c>
      <c r="D705" s="238"/>
      <c r="E705" s="241"/>
    </row>
    <row r="706" spans="1:5" x14ac:dyDescent="0.3">
      <c r="A706" s="245"/>
      <c r="C706" s="18" t="e">
        <f>VLOOKUP(A706,'VDs DUELOS'!$D$3:$F$1568,3,0)-B706</f>
        <v>#N/A</v>
      </c>
      <c r="D706" s="238"/>
      <c r="E706" s="241"/>
    </row>
    <row r="707" spans="1:5" x14ac:dyDescent="0.3">
      <c r="A707" s="245"/>
      <c r="C707" s="18" t="e">
        <f>VLOOKUP(A707,'VDs DUELOS'!$D$3:$F$1568,3,0)-B707</f>
        <v>#N/A</v>
      </c>
      <c r="D707" s="238"/>
      <c r="E707" s="241"/>
    </row>
    <row r="708" spans="1:5" x14ac:dyDescent="0.3">
      <c r="A708" s="245"/>
      <c r="C708" s="18" t="e">
        <f>VLOOKUP(A708,'VDs DUELOS'!$D$3:$F$1568,3,0)-B708</f>
        <v>#N/A</v>
      </c>
      <c r="D708" s="238"/>
      <c r="E708" s="241"/>
    </row>
    <row r="709" spans="1:5" x14ac:dyDescent="0.3">
      <c r="A709" s="245"/>
      <c r="C709" s="18" t="e">
        <f>VLOOKUP(A709,'VDs DUELOS'!$D$3:$F$1568,3,0)-B709</f>
        <v>#N/A</v>
      </c>
      <c r="D709" s="238"/>
      <c r="E709" s="238"/>
    </row>
    <row r="710" spans="1:5" x14ac:dyDescent="0.3">
      <c r="A710" s="245"/>
      <c r="C710" s="18" t="e">
        <f>VLOOKUP(A710,'VDs DUELOS'!$D$3:$F$1568,3,0)-B710</f>
        <v>#N/A</v>
      </c>
      <c r="D710" s="238"/>
      <c r="E710" s="241"/>
    </row>
    <row r="711" spans="1:5" x14ac:dyDescent="0.3">
      <c r="A711" s="245"/>
      <c r="C711" s="18" t="e">
        <f>VLOOKUP(A711,'VDs DUELOS'!$D$3:$F$1568,3,0)-B711</f>
        <v>#N/A</v>
      </c>
      <c r="D711" s="238"/>
      <c r="E711" s="241"/>
    </row>
    <row r="712" spans="1:5" x14ac:dyDescent="0.3">
      <c r="A712" s="245"/>
      <c r="C712" s="18" t="e">
        <f>VLOOKUP(A712,'VDs DUELOS'!$D$3:$F$1568,3,0)-B712</f>
        <v>#N/A</v>
      </c>
      <c r="D712" s="238"/>
      <c r="E712" s="241"/>
    </row>
    <row r="713" spans="1:5" x14ac:dyDescent="0.3">
      <c r="A713" s="245"/>
      <c r="C713" s="18" t="e">
        <f>VLOOKUP(A713,'VDs DUELOS'!$D$3:$F$1568,3,0)-B713</f>
        <v>#N/A</v>
      </c>
      <c r="D713" s="238"/>
      <c r="E713" s="241"/>
    </row>
    <row r="714" spans="1:5" x14ac:dyDescent="0.3">
      <c r="A714" s="245"/>
      <c r="C714" s="18" t="e">
        <f>VLOOKUP(A714,'VDs DUELOS'!$D$3:$F$1568,3,0)-B714</f>
        <v>#N/A</v>
      </c>
      <c r="D714" s="238"/>
      <c r="E714" s="241"/>
    </row>
    <row r="715" spans="1:5" x14ac:dyDescent="0.3">
      <c r="A715" s="245"/>
      <c r="C715" s="18" t="e">
        <f>VLOOKUP(A715,'VDs DUELOS'!$D$3:$F$1568,3,0)-B715</f>
        <v>#N/A</v>
      </c>
      <c r="D715" s="238"/>
      <c r="E715" s="241"/>
    </row>
    <row r="716" spans="1:5" x14ac:dyDescent="0.3">
      <c r="A716" s="245"/>
      <c r="C716" s="18" t="e">
        <f>VLOOKUP(A716,'VDs DUELOS'!$D$3:$F$1568,3,0)-B716</f>
        <v>#N/A</v>
      </c>
      <c r="D716" s="238"/>
      <c r="E716" s="238"/>
    </row>
    <row r="717" spans="1:5" x14ac:dyDescent="0.3">
      <c r="A717" s="245"/>
      <c r="C717" s="18" t="e">
        <f>VLOOKUP(A717,'VDs DUELOS'!$D$3:$F$1568,3,0)-B717</f>
        <v>#N/A</v>
      </c>
      <c r="D717" s="238"/>
      <c r="E717" s="241"/>
    </row>
    <row r="718" spans="1:5" x14ac:dyDescent="0.3">
      <c r="A718" s="245"/>
      <c r="C718" s="18" t="e">
        <f>VLOOKUP(A718,'VDs DUELOS'!$D$3:$F$1568,3,0)-B718</f>
        <v>#N/A</v>
      </c>
      <c r="D718" s="238"/>
      <c r="E718" s="241"/>
    </row>
    <row r="719" spans="1:5" x14ac:dyDescent="0.3">
      <c r="A719" s="245"/>
      <c r="C719" s="18" t="e">
        <f>VLOOKUP(A719,'VDs DUELOS'!$D$3:$F$1568,3,0)-B719</f>
        <v>#N/A</v>
      </c>
      <c r="D719" s="238"/>
      <c r="E719" s="241"/>
    </row>
    <row r="720" spans="1:5" x14ac:dyDescent="0.3">
      <c r="A720" s="245"/>
      <c r="C720" s="18" t="e">
        <f>VLOOKUP(A720,'VDs DUELOS'!$D$3:$F$1568,3,0)-B720</f>
        <v>#N/A</v>
      </c>
      <c r="D720" s="238"/>
      <c r="E720" s="241"/>
    </row>
    <row r="721" spans="1:5" x14ac:dyDescent="0.3">
      <c r="A721" s="245"/>
      <c r="C721" s="18" t="e">
        <f>VLOOKUP(A721,'VDs DUELOS'!$D$3:$F$1568,3,0)-B721</f>
        <v>#N/A</v>
      </c>
      <c r="D721" s="238"/>
      <c r="E721" s="241"/>
    </row>
    <row r="722" spans="1:5" x14ac:dyDescent="0.3">
      <c r="A722" s="245"/>
      <c r="C722" s="18" t="e">
        <f>VLOOKUP(A722,'VDs DUELOS'!$D$3:$F$1568,3,0)-B722</f>
        <v>#N/A</v>
      </c>
      <c r="D722" s="238"/>
      <c r="E722" s="241"/>
    </row>
    <row r="723" spans="1:5" x14ac:dyDescent="0.3">
      <c r="A723" s="245"/>
      <c r="C723" s="18" t="e">
        <f>VLOOKUP(A723,'VDs DUELOS'!$D$3:$F$1568,3,0)-B723</f>
        <v>#N/A</v>
      </c>
      <c r="D723" s="238"/>
      <c r="E723" s="241"/>
    </row>
    <row r="724" spans="1:5" x14ac:dyDescent="0.3">
      <c r="A724" s="245"/>
      <c r="C724" s="18" t="e">
        <f>VLOOKUP(A724,'VDs DUELOS'!$D$3:$F$1568,3,0)-B724</f>
        <v>#N/A</v>
      </c>
      <c r="D724" s="238"/>
      <c r="E724" s="241"/>
    </row>
    <row r="725" spans="1:5" x14ac:dyDescent="0.3">
      <c r="A725" s="245"/>
      <c r="C725" s="18" t="e">
        <f>VLOOKUP(A725,'VDs DUELOS'!$D$3:$F$1568,3,0)-B725</f>
        <v>#N/A</v>
      </c>
      <c r="D725" s="238"/>
      <c r="E725" s="241"/>
    </row>
    <row r="726" spans="1:5" x14ac:dyDescent="0.3">
      <c r="A726" s="245"/>
      <c r="C726" s="18" t="e">
        <f>VLOOKUP(A726,'VDs DUELOS'!$D$3:$F$1568,3,0)-B726</f>
        <v>#N/A</v>
      </c>
      <c r="D726" s="238"/>
      <c r="E726" s="241"/>
    </row>
    <row r="727" spans="1:5" x14ac:dyDescent="0.3">
      <c r="A727" s="245"/>
      <c r="C727" s="18" t="e">
        <f>VLOOKUP(A727,'VDs DUELOS'!$D$3:$F$1568,3,0)-B727</f>
        <v>#N/A</v>
      </c>
      <c r="D727" s="238"/>
      <c r="E727" s="241"/>
    </row>
    <row r="728" spans="1:5" x14ac:dyDescent="0.3">
      <c r="A728" s="245"/>
      <c r="C728" s="18" t="e">
        <f>VLOOKUP(A728,'VDs DUELOS'!$D$3:$F$1568,3,0)-B728</f>
        <v>#N/A</v>
      </c>
      <c r="D728" s="238"/>
      <c r="E728" s="241"/>
    </row>
    <row r="729" spans="1:5" x14ac:dyDescent="0.3">
      <c r="A729" s="245"/>
      <c r="C729" s="18" t="e">
        <f>VLOOKUP(A729,'VDs DUELOS'!$D$3:$F$1568,3,0)-B729</f>
        <v>#N/A</v>
      </c>
      <c r="D729" s="238"/>
      <c r="E729" s="241"/>
    </row>
    <row r="730" spans="1:5" x14ac:dyDescent="0.3">
      <c r="A730" s="245"/>
      <c r="C730" s="18" t="e">
        <f>VLOOKUP(A730,'VDs DUELOS'!$D$3:$F$1568,3,0)-B730</f>
        <v>#N/A</v>
      </c>
      <c r="D730" s="238"/>
      <c r="E730" s="241"/>
    </row>
    <row r="731" spans="1:5" x14ac:dyDescent="0.3">
      <c r="A731" s="245"/>
      <c r="C731" s="18" t="e">
        <f>VLOOKUP(A731,'VDs DUELOS'!$D$3:$F$1568,3,0)-B731</f>
        <v>#N/A</v>
      </c>
      <c r="D731" s="238"/>
      <c r="E731" s="241"/>
    </row>
    <row r="732" spans="1:5" x14ac:dyDescent="0.3">
      <c r="A732" s="245"/>
      <c r="C732" s="18" t="e">
        <f>VLOOKUP(A732,'VDs DUELOS'!$D$3:$F$1568,3,0)-B732</f>
        <v>#N/A</v>
      </c>
      <c r="D732" s="238"/>
      <c r="E732" s="241"/>
    </row>
    <row r="733" spans="1:5" x14ac:dyDescent="0.3">
      <c r="A733" s="245"/>
      <c r="C733" s="18" t="e">
        <f>VLOOKUP(A733,'VDs DUELOS'!$D$3:$F$1568,3,0)-B733</f>
        <v>#N/A</v>
      </c>
      <c r="D733" s="238"/>
      <c r="E733" s="241"/>
    </row>
    <row r="734" spans="1:5" x14ac:dyDescent="0.3">
      <c r="A734" s="245"/>
      <c r="C734" s="18" t="e">
        <f>VLOOKUP(A734,'VDs DUELOS'!$D$3:$F$1568,3,0)-B734</f>
        <v>#N/A</v>
      </c>
      <c r="D734" s="238"/>
      <c r="E734" s="241"/>
    </row>
    <row r="735" spans="1:5" x14ac:dyDescent="0.3">
      <c r="A735" s="245"/>
      <c r="C735" s="18" t="e">
        <f>VLOOKUP(A735,'VDs DUELOS'!$D$3:$F$1568,3,0)-B735</f>
        <v>#N/A</v>
      </c>
      <c r="D735" s="238"/>
      <c r="E735" s="241"/>
    </row>
    <row r="736" spans="1:5" x14ac:dyDescent="0.3">
      <c r="A736" s="245"/>
      <c r="C736" s="18" t="e">
        <f>VLOOKUP(A736,'VDs DUELOS'!$D$3:$F$1568,3,0)-B736</f>
        <v>#N/A</v>
      </c>
      <c r="D736" s="238"/>
      <c r="E736" s="241"/>
    </row>
    <row r="737" spans="1:5" x14ac:dyDescent="0.3">
      <c r="A737" s="245"/>
      <c r="C737" s="18" t="e">
        <f>VLOOKUP(A737,'VDs DUELOS'!$D$3:$F$1568,3,0)-B737</f>
        <v>#N/A</v>
      </c>
      <c r="D737" s="238"/>
      <c r="E737" s="241"/>
    </row>
    <row r="738" spans="1:5" x14ac:dyDescent="0.3">
      <c r="A738" s="245"/>
      <c r="C738" s="18" t="e">
        <f>VLOOKUP(A738,'VDs DUELOS'!$D$3:$F$1568,3,0)-B738</f>
        <v>#N/A</v>
      </c>
      <c r="D738" s="238"/>
      <c r="E738" s="241"/>
    </row>
    <row r="739" spans="1:5" x14ac:dyDescent="0.3">
      <c r="A739" s="245"/>
      <c r="C739" s="18" t="e">
        <f>VLOOKUP(A739,'VDs DUELOS'!$D$3:$F$1568,3,0)-B739</f>
        <v>#N/A</v>
      </c>
      <c r="D739" s="238"/>
      <c r="E739" s="241"/>
    </row>
    <row r="740" spans="1:5" x14ac:dyDescent="0.3">
      <c r="A740" s="245"/>
      <c r="C740" s="18" t="e">
        <f>VLOOKUP(A740,'VDs DUELOS'!$D$3:$F$1568,3,0)-B740</f>
        <v>#N/A</v>
      </c>
      <c r="D740" s="238"/>
      <c r="E740" s="241"/>
    </row>
    <row r="741" spans="1:5" x14ac:dyDescent="0.3">
      <c r="A741" s="245"/>
      <c r="C741" s="18" t="e">
        <f>VLOOKUP(A741,'VDs DUELOS'!$D$3:$F$1568,3,0)-B741</f>
        <v>#N/A</v>
      </c>
      <c r="D741" s="238"/>
      <c r="E741" s="241"/>
    </row>
    <row r="742" spans="1:5" x14ac:dyDescent="0.3">
      <c r="A742" s="245"/>
      <c r="C742" s="18" t="e">
        <f>VLOOKUP(A742,'VDs DUELOS'!$D$3:$F$1568,3,0)-B742</f>
        <v>#N/A</v>
      </c>
      <c r="D742" s="238"/>
      <c r="E742" s="241"/>
    </row>
    <row r="743" spans="1:5" x14ac:dyDescent="0.3">
      <c r="A743" s="245"/>
      <c r="C743" s="18" t="e">
        <f>VLOOKUP(A743,'VDs DUELOS'!$D$3:$F$1568,3,0)-B743</f>
        <v>#N/A</v>
      </c>
      <c r="D743" s="238"/>
      <c r="E743" s="241"/>
    </row>
    <row r="744" spans="1:5" x14ac:dyDescent="0.3">
      <c r="A744" s="245"/>
      <c r="C744" s="18" t="e">
        <f>VLOOKUP(A744,'VDs DUELOS'!$D$3:$F$1568,3,0)-B744</f>
        <v>#N/A</v>
      </c>
      <c r="D744" s="238"/>
      <c r="E744" s="241"/>
    </row>
    <row r="745" spans="1:5" x14ac:dyDescent="0.3">
      <c r="A745" s="245"/>
      <c r="C745" s="18" t="e">
        <f>VLOOKUP(A745,'VDs DUELOS'!$D$3:$F$1568,3,0)-B745</f>
        <v>#N/A</v>
      </c>
      <c r="D745" s="238"/>
      <c r="E745" s="241"/>
    </row>
    <row r="746" spans="1:5" x14ac:dyDescent="0.3">
      <c r="A746" s="245"/>
      <c r="C746" s="18" t="e">
        <f>VLOOKUP(A746,'VDs DUELOS'!$D$3:$F$1568,3,0)-B746</f>
        <v>#N/A</v>
      </c>
      <c r="D746" s="238"/>
      <c r="E746" s="241"/>
    </row>
    <row r="747" spans="1:5" x14ac:dyDescent="0.3">
      <c r="A747" s="245"/>
      <c r="C747" s="18" t="e">
        <f>VLOOKUP(A747,'VDs DUELOS'!$D$3:$F$1568,3,0)-B747</f>
        <v>#N/A</v>
      </c>
      <c r="D747" s="238"/>
      <c r="E747" s="241"/>
    </row>
    <row r="748" spans="1:5" x14ac:dyDescent="0.3">
      <c r="A748" s="245"/>
      <c r="C748" s="18" t="e">
        <f>VLOOKUP(A748,'VDs DUELOS'!$D$3:$F$1568,3,0)-B748</f>
        <v>#N/A</v>
      </c>
      <c r="D748" s="238"/>
      <c r="E748" s="241"/>
    </row>
    <row r="749" spans="1:5" x14ac:dyDescent="0.3">
      <c r="A749" s="245"/>
      <c r="C749" s="18" t="e">
        <f>VLOOKUP(A749,'VDs DUELOS'!$D$3:$F$1568,3,0)-B749</f>
        <v>#N/A</v>
      </c>
      <c r="D749" s="238"/>
      <c r="E749" s="241"/>
    </row>
    <row r="750" spans="1:5" x14ac:dyDescent="0.3">
      <c r="A750" s="245"/>
      <c r="C750" s="18" t="e">
        <f>VLOOKUP(A750,'VDs DUELOS'!$D$3:$F$1568,3,0)-B750</f>
        <v>#N/A</v>
      </c>
      <c r="D750" s="238"/>
      <c r="E750" s="241"/>
    </row>
    <row r="751" spans="1:5" x14ac:dyDescent="0.3">
      <c r="A751" s="245"/>
      <c r="C751" s="18" t="e">
        <f>VLOOKUP(A751,'VDs DUELOS'!$D$3:$F$1568,3,0)-B751</f>
        <v>#N/A</v>
      </c>
      <c r="D751" s="238"/>
      <c r="E751" s="241"/>
    </row>
    <row r="752" spans="1:5" x14ac:dyDescent="0.3">
      <c r="A752" s="245"/>
      <c r="C752" s="18" t="e">
        <f>VLOOKUP(A752,'VDs DUELOS'!$D$3:$F$1568,3,0)-B752</f>
        <v>#N/A</v>
      </c>
      <c r="D752" s="238"/>
      <c r="E752" s="241"/>
    </row>
    <row r="753" spans="1:5" x14ac:dyDescent="0.3">
      <c r="A753" s="245"/>
      <c r="C753" s="18" t="e">
        <f>VLOOKUP(A753,'VDs DUELOS'!$D$3:$F$1568,3,0)-B753</f>
        <v>#N/A</v>
      </c>
      <c r="D753" s="238"/>
      <c r="E753" s="241"/>
    </row>
    <row r="754" spans="1:5" x14ac:dyDescent="0.3">
      <c r="A754" s="245"/>
      <c r="C754" s="18" t="e">
        <f>VLOOKUP(A754,'VDs DUELOS'!$D$3:$F$1568,3,0)-B754</f>
        <v>#N/A</v>
      </c>
      <c r="D754" s="238"/>
      <c r="E754" s="241"/>
    </row>
    <row r="755" spans="1:5" x14ac:dyDescent="0.3">
      <c r="A755" s="245"/>
      <c r="C755" s="18" t="e">
        <f>VLOOKUP(A755,'VDs DUELOS'!$D$3:$F$1568,3,0)-B755</f>
        <v>#N/A</v>
      </c>
      <c r="D755" s="238"/>
      <c r="E755" s="241"/>
    </row>
    <row r="756" spans="1:5" x14ac:dyDescent="0.3">
      <c r="A756" s="245"/>
      <c r="C756" s="18" t="e">
        <f>VLOOKUP(A756,'VDs DUELOS'!$D$3:$F$1568,3,0)-B756</f>
        <v>#N/A</v>
      </c>
      <c r="D756" s="238"/>
      <c r="E756" s="241"/>
    </row>
    <row r="757" spans="1:5" x14ac:dyDescent="0.3">
      <c r="A757" s="245"/>
      <c r="C757" s="18" t="e">
        <f>VLOOKUP(A757,'VDs DUELOS'!$D$3:$F$1568,3,0)-B757</f>
        <v>#N/A</v>
      </c>
      <c r="D757" s="238"/>
      <c r="E757" s="241"/>
    </row>
    <row r="758" spans="1:5" x14ac:dyDescent="0.3">
      <c r="A758" s="245"/>
      <c r="C758" s="18" t="e">
        <f>VLOOKUP(A758,'VDs DUELOS'!$D$3:$F$1568,3,0)-B758</f>
        <v>#N/A</v>
      </c>
      <c r="D758" s="238"/>
      <c r="E758" s="241"/>
    </row>
    <row r="759" spans="1:5" x14ac:dyDescent="0.3">
      <c r="A759" s="245"/>
      <c r="C759" s="18" t="e">
        <f>VLOOKUP(A759,'VDs DUELOS'!$D$3:$F$1568,3,0)-B759</f>
        <v>#N/A</v>
      </c>
      <c r="D759" s="238"/>
      <c r="E759" s="241"/>
    </row>
    <row r="760" spans="1:5" x14ac:dyDescent="0.3">
      <c r="A760" s="245"/>
      <c r="C760" s="18" t="e">
        <f>VLOOKUP(A760,'VDs DUELOS'!$D$3:$F$1568,3,0)-B760</f>
        <v>#N/A</v>
      </c>
      <c r="D760" s="238"/>
      <c r="E760" s="241"/>
    </row>
    <row r="761" spans="1:5" x14ac:dyDescent="0.3">
      <c r="A761" s="245"/>
      <c r="C761" s="18" t="e">
        <f>VLOOKUP(A761,'VDs DUELOS'!$D$3:$F$1568,3,0)-B761</f>
        <v>#N/A</v>
      </c>
      <c r="D761" s="238"/>
      <c r="E761" s="241"/>
    </row>
    <row r="762" spans="1:5" x14ac:dyDescent="0.3">
      <c r="A762" s="245"/>
      <c r="C762" s="18" t="e">
        <f>VLOOKUP(A762,'VDs DUELOS'!$D$3:$F$1568,3,0)-B762</f>
        <v>#N/A</v>
      </c>
      <c r="D762" s="238"/>
      <c r="E762" s="241"/>
    </row>
    <row r="763" spans="1:5" x14ac:dyDescent="0.3">
      <c r="A763" s="245"/>
      <c r="C763" s="18" t="e">
        <f>VLOOKUP(A763,'VDs DUELOS'!$D$3:$F$1568,3,0)-B763</f>
        <v>#N/A</v>
      </c>
      <c r="D763" s="238"/>
      <c r="E763" s="241"/>
    </row>
    <row r="764" spans="1:5" x14ac:dyDescent="0.3">
      <c r="A764" s="245"/>
      <c r="C764" s="18" t="e">
        <f>VLOOKUP(A764,'VDs DUELOS'!$D$3:$F$1568,3,0)-B764</f>
        <v>#N/A</v>
      </c>
      <c r="D764" s="238"/>
      <c r="E764" s="241"/>
    </row>
    <row r="765" spans="1:5" x14ac:dyDescent="0.3">
      <c r="A765" s="245"/>
      <c r="C765" s="18" t="e">
        <f>VLOOKUP(A765,'VDs DUELOS'!$D$3:$F$1568,3,0)-B765</f>
        <v>#N/A</v>
      </c>
      <c r="D765" s="238"/>
      <c r="E765" s="241"/>
    </row>
    <row r="766" spans="1:5" x14ac:dyDescent="0.3">
      <c r="A766" s="245"/>
      <c r="C766" s="18" t="e">
        <f>VLOOKUP(A766,'VDs DUELOS'!$D$3:$F$1568,3,0)-B766</f>
        <v>#N/A</v>
      </c>
      <c r="D766" s="238"/>
      <c r="E766" s="241"/>
    </row>
    <row r="767" spans="1:5" x14ac:dyDescent="0.3">
      <c r="A767" s="245"/>
      <c r="C767" s="18" t="e">
        <f>VLOOKUP(A767,'VDs DUELOS'!$D$3:$F$1568,3,0)-B767</f>
        <v>#N/A</v>
      </c>
      <c r="D767" s="238"/>
      <c r="E767" s="241"/>
    </row>
    <row r="768" spans="1:5" x14ac:dyDescent="0.3">
      <c r="A768" s="245"/>
      <c r="C768" s="18" t="e">
        <f>VLOOKUP(A768,'VDs DUELOS'!$D$3:$F$1568,3,0)-B768</f>
        <v>#N/A</v>
      </c>
      <c r="D768" s="238"/>
      <c r="E768" s="241"/>
    </row>
    <row r="769" spans="1:5" x14ac:dyDescent="0.3">
      <c r="A769" s="245"/>
      <c r="C769" s="18" t="e">
        <f>VLOOKUP(A769,'VDs DUELOS'!$D$3:$F$1568,3,0)-B769</f>
        <v>#N/A</v>
      </c>
      <c r="D769" s="238"/>
      <c r="E769" s="241"/>
    </row>
    <row r="770" spans="1:5" x14ac:dyDescent="0.3">
      <c r="A770" s="245"/>
      <c r="C770" s="18" t="e">
        <f>VLOOKUP(A770,'VDs DUELOS'!$D$3:$F$1568,3,0)-B770</f>
        <v>#N/A</v>
      </c>
      <c r="D770" s="238"/>
      <c r="E770" s="241"/>
    </row>
    <row r="771" spans="1:5" x14ac:dyDescent="0.3">
      <c r="A771" s="245"/>
      <c r="C771" s="18" t="e">
        <f>VLOOKUP(A771,'VDs DUELOS'!$D$3:$F$1568,3,0)-B771</f>
        <v>#N/A</v>
      </c>
      <c r="D771" s="238"/>
      <c r="E771" s="241"/>
    </row>
    <row r="772" spans="1:5" x14ac:dyDescent="0.3">
      <c r="A772" s="245"/>
      <c r="C772" s="18" t="e">
        <f>VLOOKUP(A772,'VDs DUELOS'!$D$3:$F$1568,3,0)-B772</f>
        <v>#N/A</v>
      </c>
      <c r="D772" s="238"/>
      <c r="E772" s="241"/>
    </row>
    <row r="773" spans="1:5" x14ac:dyDescent="0.3">
      <c r="A773" s="245"/>
      <c r="C773" s="18" t="e">
        <f>VLOOKUP(A773,'VDs DUELOS'!$D$3:$F$1568,3,0)-B773</f>
        <v>#N/A</v>
      </c>
      <c r="D773" s="238"/>
      <c r="E773" s="241"/>
    </row>
    <row r="774" spans="1:5" x14ac:dyDescent="0.3">
      <c r="A774" s="245"/>
      <c r="C774" s="18" t="e">
        <f>VLOOKUP(A774,'VDs DUELOS'!$D$3:$F$1568,3,0)-B774</f>
        <v>#N/A</v>
      </c>
      <c r="D774" s="238"/>
      <c r="E774" s="241"/>
    </row>
    <row r="775" spans="1:5" x14ac:dyDescent="0.3">
      <c r="A775" s="245"/>
      <c r="C775" s="18" t="e">
        <f>VLOOKUP(A775,'VDs DUELOS'!$D$3:$F$1568,3,0)-B775</f>
        <v>#N/A</v>
      </c>
      <c r="D775" s="238" t="e">
        <f>VLOOKUP(A775,'K1 Duelos'!$B$9:$D$39,3,0)-B775</f>
        <v>#N/A</v>
      </c>
      <c r="E775" s="241" t="e">
        <f>VLOOKUP(A775,'[1]RED DE VENTAS '!$A$1:$B$2228,2,0)</f>
        <v>#N/A</v>
      </c>
    </row>
    <row r="776" spans="1:5" x14ac:dyDescent="0.3">
      <c r="A776" s="245"/>
      <c r="C776" s="18" t="e">
        <f>VLOOKUP(A776,'VDs DUELOS'!$D$3:$F$1568,3,0)-B776</f>
        <v>#N/A</v>
      </c>
      <c r="D776" s="238"/>
      <c r="E776" s="241"/>
    </row>
    <row r="777" spans="1:5" x14ac:dyDescent="0.3">
      <c r="A777" s="245"/>
      <c r="C777" s="18" t="e">
        <f>VLOOKUP(A777,'VDs DUELOS'!$D$3:$F$1568,3,0)-B777</f>
        <v>#N/A</v>
      </c>
      <c r="D777" s="238"/>
      <c r="E777" s="241"/>
    </row>
    <row r="778" spans="1:5" x14ac:dyDescent="0.3">
      <c r="A778" s="245"/>
      <c r="C778" s="18" t="e">
        <f>VLOOKUP(A778,'VDs DUELOS'!$D$3:$F$1568,3,0)-B778</f>
        <v>#N/A</v>
      </c>
      <c r="D778" s="238"/>
      <c r="E778" s="241"/>
    </row>
    <row r="779" spans="1:5" x14ac:dyDescent="0.3">
      <c r="A779" s="245"/>
      <c r="C779" s="18" t="e">
        <f>VLOOKUP(A779,'VDs DUELOS'!$D$3:$F$1568,3,0)-B779</f>
        <v>#N/A</v>
      </c>
      <c r="D779" s="238"/>
      <c r="E779" s="241"/>
    </row>
    <row r="780" spans="1:5" x14ac:dyDescent="0.3">
      <c r="A780" s="245"/>
      <c r="C780" s="18" t="e">
        <f>VLOOKUP(A780,'VDs DUELOS'!$D$3:$F$1568,3,0)-B780</f>
        <v>#N/A</v>
      </c>
      <c r="D780" s="238"/>
      <c r="E780" s="241"/>
    </row>
    <row r="781" spans="1:5" x14ac:dyDescent="0.3">
      <c r="A781" s="245"/>
      <c r="C781" s="18" t="e">
        <f>VLOOKUP(A781,'VDs DUELOS'!$D$3:$F$1568,3,0)-B781</f>
        <v>#N/A</v>
      </c>
      <c r="D781" s="238"/>
      <c r="E781" s="241"/>
    </row>
    <row r="782" spans="1:5" x14ac:dyDescent="0.3">
      <c r="A782" s="245"/>
      <c r="C782" s="18" t="e">
        <f>VLOOKUP(A782,'VDs DUELOS'!$D$3:$F$1568,3,0)-B782</f>
        <v>#N/A</v>
      </c>
      <c r="D782" s="238"/>
      <c r="E782" s="241"/>
    </row>
    <row r="783" spans="1:5" x14ac:dyDescent="0.3">
      <c r="A783" s="245"/>
      <c r="C783" s="18" t="e">
        <f>VLOOKUP(A783,'VDs DUELOS'!$D$3:$F$1568,3,0)-B783</f>
        <v>#N/A</v>
      </c>
      <c r="D783" s="238"/>
      <c r="E783" s="241"/>
    </row>
    <row r="784" spans="1:5" x14ac:dyDescent="0.3">
      <c r="A784" s="245"/>
      <c r="C784" s="18" t="e">
        <f>VLOOKUP(A784,'VDs DUELOS'!$D$3:$F$1568,3,0)-B784</f>
        <v>#N/A</v>
      </c>
      <c r="D784" s="238"/>
      <c r="E784" s="241"/>
    </row>
    <row r="785" spans="1:5" x14ac:dyDescent="0.3">
      <c r="A785" s="245"/>
      <c r="C785" s="18" t="e">
        <f>VLOOKUP(A785,'VDs DUELOS'!$D$3:$F$1568,3,0)-B785</f>
        <v>#N/A</v>
      </c>
      <c r="D785" s="238" t="e">
        <f>VLOOKUP(A785,'K1 Duelos'!$B$9:$D$39,3,0)-B785</f>
        <v>#N/A</v>
      </c>
      <c r="E785" s="241" t="e">
        <f>VLOOKUP(A785,'[1]RED DE VENTAS '!$A$1:$B$2228,2,0)</f>
        <v>#N/A</v>
      </c>
    </row>
    <row r="786" spans="1:5" x14ac:dyDescent="0.3">
      <c r="A786" s="245"/>
      <c r="C786" s="18" t="e">
        <f>VLOOKUP(A786,'VDs DUELOS'!$D$3:$F$1568,3,0)-B786</f>
        <v>#N/A</v>
      </c>
      <c r="D786" s="238"/>
      <c r="E786" s="241"/>
    </row>
    <row r="787" spans="1:5" x14ac:dyDescent="0.3">
      <c r="A787" s="245"/>
      <c r="C787" s="18" t="e">
        <f>VLOOKUP(A787,'VDs DUELOS'!$D$3:$F$1568,3,0)-B787</f>
        <v>#N/A</v>
      </c>
      <c r="D787" s="238"/>
      <c r="E787" s="241"/>
    </row>
    <row r="788" spans="1:5" x14ac:dyDescent="0.3">
      <c r="A788" s="245"/>
      <c r="C788" s="18" t="e">
        <f>VLOOKUP(A788,'VDs DUELOS'!$D$3:$F$1568,3,0)-B788</f>
        <v>#N/A</v>
      </c>
      <c r="D788" s="238"/>
      <c r="E788" s="241"/>
    </row>
    <row r="789" spans="1:5" x14ac:dyDescent="0.3">
      <c r="A789" s="245"/>
      <c r="C789" s="18" t="e">
        <f>VLOOKUP(A789,'VDs DUELOS'!$D$3:$F$1568,3,0)-B789</f>
        <v>#N/A</v>
      </c>
      <c r="D789" s="238"/>
      <c r="E789" s="241"/>
    </row>
    <row r="790" spans="1:5" x14ac:dyDescent="0.3">
      <c r="A790" s="245"/>
      <c r="C790" s="18" t="e">
        <f>VLOOKUP(A790,'VDs DUELOS'!$D$3:$F$1568,3,0)-B790</f>
        <v>#N/A</v>
      </c>
      <c r="D790" s="238"/>
      <c r="E790" s="241"/>
    </row>
    <row r="791" spans="1:5" x14ac:dyDescent="0.3">
      <c r="A791" s="245"/>
      <c r="C791" s="18" t="e">
        <f>VLOOKUP(A791,'VDs DUELOS'!$D$3:$F$1568,3,0)-B791</f>
        <v>#N/A</v>
      </c>
      <c r="D791" s="238"/>
      <c r="E791" s="238"/>
    </row>
    <row r="792" spans="1:5" x14ac:dyDescent="0.3">
      <c r="A792" s="245"/>
      <c r="C792" s="18" t="e">
        <f>VLOOKUP(A792,'VDs DUELOS'!$D$3:$F$1568,3,0)-B792</f>
        <v>#N/A</v>
      </c>
      <c r="D792" s="238"/>
      <c r="E792" s="241"/>
    </row>
    <row r="793" spans="1:5" x14ac:dyDescent="0.3">
      <c r="A793" s="245"/>
      <c r="C793" s="18" t="e">
        <f>VLOOKUP(A793,'VDs DUELOS'!$D$3:$F$1568,3,0)-B793</f>
        <v>#N/A</v>
      </c>
      <c r="D793" s="238"/>
      <c r="E793" s="238"/>
    </row>
    <row r="794" spans="1:5" x14ac:dyDescent="0.3">
      <c r="A794" s="245"/>
      <c r="C794" s="18" t="e">
        <f>VLOOKUP(A794,'VDs DUELOS'!$D$3:$F$1568,3,0)-B794</f>
        <v>#N/A</v>
      </c>
      <c r="D794" s="238"/>
      <c r="E794" s="241"/>
    </row>
    <row r="795" spans="1:5" x14ac:dyDescent="0.3">
      <c r="A795" s="245"/>
      <c r="C795" s="18" t="e">
        <f>VLOOKUP(A795,'VDs DUELOS'!$D$3:$F$1568,3,0)-B795</f>
        <v>#N/A</v>
      </c>
      <c r="D795" s="238"/>
      <c r="E795" s="241"/>
    </row>
    <row r="796" spans="1:5" x14ac:dyDescent="0.3">
      <c r="A796" s="245"/>
      <c r="C796" s="18" t="e">
        <f>VLOOKUP(A796,'VDs DUELOS'!$D$3:$F$1568,3,0)-B796</f>
        <v>#N/A</v>
      </c>
      <c r="D796" s="238"/>
      <c r="E796" s="241"/>
    </row>
    <row r="797" spans="1:5" x14ac:dyDescent="0.3">
      <c r="A797" s="245"/>
      <c r="C797" s="18" t="e">
        <f>VLOOKUP(A797,'VDs DUELOS'!$D$3:$F$1568,3,0)-B797</f>
        <v>#N/A</v>
      </c>
      <c r="D797" s="238"/>
      <c r="E797" s="241"/>
    </row>
    <row r="798" spans="1:5" x14ac:dyDescent="0.3">
      <c r="A798" s="245"/>
      <c r="C798" s="18" t="e">
        <f>VLOOKUP(A798,'VDs DUELOS'!$D$3:$F$1568,3,0)-B798</f>
        <v>#N/A</v>
      </c>
      <c r="D798" s="238"/>
      <c r="E798" s="241"/>
    </row>
    <row r="799" spans="1:5" x14ac:dyDescent="0.3">
      <c r="A799" s="245"/>
      <c r="C799" s="18" t="e">
        <f>VLOOKUP(A799,'VDs DUELOS'!$D$3:$F$1568,3,0)-B799</f>
        <v>#N/A</v>
      </c>
      <c r="D799" s="238"/>
      <c r="E799" s="241"/>
    </row>
    <row r="800" spans="1:5" x14ac:dyDescent="0.3">
      <c r="A800" s="245"/>
      <c r="C800" s="18" t="e">
        <f>VLOOKUP(A800,'VDs DUELOS'!$D$3:$F$1568,3,0)-B800</f>
        <v>#N/A</v>
      </c>
      <c r="D800" s="238"/>
      <c r="E800" s="241"/>
    </row>
    <row r="801" spans="1:5" x14ac:dyDescent="0.3">
      <c r="A801" s="245"/>
      <c r="C801" s="18" t="e">
        <f>VLOOKUP(A801,'VDs DUELOS'!$D$3:$F$1568,3,0)-B801</f>
        <v>#N/A</v>
      </c>
      <c r="D801" s="238"/>
      <c r="E801" s="241"/>
    </row>
    <row r="802" spans="1:5" x14ac:dyDescent="0.3">
      <c r="A802" s="245"/>
      <c r="C802" s="18" t="e">
        <f>VLOOKUP(A802,'VDs DUELOS'!$D$3:$F$1568,3,0)-B802</f>
        <v>#N/A</v>
      </c>
      <c r="D802" s="238"/>
      <c r="E802" s="241"/>
    </row>
    <row r="803" spans="1:5" x14ac:dyDescent="0.3">
      <c r="A803" s="245"/>
      <c r="C803" s="18" t="e">
        <f>VLOOKUP(A803,'VDs DUELOS'!$D$3:$F$1568,3,0)-B803</f>
        <v>#N/A</v>
      </c>
      <c r="D803" s="238" t="e">
        <f>VLOOKUP(A803,'K1 Duelos'!$B$9:$D$39,3,0)-B803</f>
        <v>#N/A</v>
      </c>
      <c r="E803" s="241" t="e">
        <f>VLOOKUP(A803,'[1]RED DE VENTAS '!$A$1:$B$2228,2,0)</f>
        <v>#N/A</v>
      </c>
    </row>
    <row r="804" spans="1:5" x14ac:dyDescent="0.3">
      <c r="A804" s="245"/>
      <c r="C804" s="18" t="e">
        <f>VLOOKUP(A804,'VDs DUELOS'!$D$3:$F$1568,3,0)-B804</f>
        <v>#N/A</v>
      </c>
      <c r="D804" s="238"/>
      <c r="E804" s="241"/>
    </row>
    <row r="805" spans="1:5" x14ac:dyDescent="0.3">
      <c r="A805" s="245"/>
      <c r="C805" s="18" t="e">
        <f>VLOOKUP(A805,'VDs DUELOS'!$D$3:$F$1568,3,0)-B805</f>
        <v>#N/A</v>
      </c>
      <c r="D805" s="238"/>
      <c r="E805" s="241"/>
    </row>
    <row r="806" spans="1:5" x14ac:dyDescent="0.3">
      <c r="A806" s="245"/>
      <c r="C806" s="18" t="e">
        <f>VLOOKUP(A806,'VDs DUELOS'!$D$3:$F$1568,3,0)-B806</f>
        <v>#N/A</v>
      </c>
      <c r="D806" s="238"/>
      <c r="E806" s="241"/>
    </row>
    <row r="807" spans="1:5" x14ac:dyDescent="0.3">
      <c r="A807" s="245"/>
      <c r="C807" s="18" t="e">
        <f>VLOOKUP(A807,'VDs DUELOS'!$D$3:$F$1568,3,0)-B807</f>
        <v>#N/A</v>
      </c>
      <c r="D807" s="238"/>
      <c r="E807" s="241"/>
    </row>
    <row r="808" spans="1:5" x14ac:dyDescent="0.3">
      <c r="A808" s="245"/>
      <c r="C808" s="18" t="e">
        <f>VLOOKUP(A808,'VDs DUELOS'!$D$3:$F$1568,3,0)-B808</f>
        <v>#N/A</v>
      </c>
      <c r="D808" s="238"/>
      <c r="E808" s="241"/>
    </row>
    <row r="809" spans="1:5" x14ac:dyDescent="0.3">
      <c r="A809" s="245"/>
      <c r="C809" s="18" t="e">
        <f>VLOOKUP(A809,'VDs DUELOS'!$D$3:$F$1568,3,0)-B809</f>
        <v>#N/A</v>
      </c>
      <c r="D809" s="238"/>
      <c r="E809" s="241"/>
    </row>
    <row r="810" spans="1:5" x14ac:dyDescent="0.3">
      <c r="A810" s="245"/>
      <c r="C810" s="18" t="e">
        <f>VLOOKUP(A810,'VDs DUELOS'!$D$3:$F$1568,3,0)-B810</f>
        <v>#N/A</v>
      </c>
      <c r="D810" s="238"/>
      <c r="E810" s="241"/>
    </row>
    <row r="811" spans="1:5" x14ac:dyDescent="0.3">
      <c r="A811" s="245"/>
      <c r="C811" s="18" t="e">
        <f>VLOOKUP(A811,'VDs DUELOS'!$D$3:$F$1568,3,0)-B811</f>
        <v>#N/A</v>
      </c>
      <c r="D811" s="238"/>
      <c r="E811" s="241"/>
    </row>
    <row r="812" spans="1:5" x14ac:dyDescent="0.3">
      <c r="A812" s="245"/>
      <c r="C812" s="18" t="e">
        <f>VLOOKUP(A812,'VDs DUELOS'!$D$3:$F$1568,3,0)-B812</f>
        <v>#N/A</v>
      </c>
      <c r="D812" s="238"/>
      <c r="E812" s="241"/>
    </row>
    <row r="813" spans="1:5" x14ac:dyDescent="0.3">
      <c r="A813" s="245"/>
      <c r="C813" s="18" t="e">
        <f>VLOOKUP(A813,'VDs DUELOS'!$D$3:$F$1568,3,0)-B813</f>
        <v>#N/A</v>
      </c>
      <c r="D813" s="238"/>
      <c r="E813" s="241"/>
    </row>
    <row r="814" spans="1:5" x14ac:dyDescent="0.3">
      <c r="A814" s="245"/>
      <c r="C814" s="18" t="e">
        <f>VLOOKUP(A814,'VDs DUELOS'!$D$3:$F$1568,3,0)-B814</f>
        <v>#N/A</v>
      </c>
      <c r="D814" s="238"/>
      <c r="E814" s="241"/>
    </row>
    <row r="815" spans="1:5" x14ac:dyDescent="0.3">
      <c r="A815" s="245"/>
      <c r="C815" s="18" t="e">
        <f>VLOOKUP(A815,'VDs DUELOS'!$D$3:$F$1568,3,0)-B815</f>
        <v>#N/A</v>
      </c>
      <c r="D815" s="238"/>
      <c r="E815" s="241"/>
    </row>
    <row r="816" spans="1:5" x14ac:dyDescent="0.3">
      <c r="A816" s="245"/>
      <c r="C816" s="18" t="e">
        <f>VLOOKUP(A816,'VDs DUELOS'!$D$3:$F$1568,3,0)-B816</f>
        <v>#N/A</v>
      </c>
      <c r="D816" s="238"/>
      <c r="E816" s="241"/>
    </row>
    <row r="817" spans="1:5" x14ac:dyDescent="0.3">
      <c r="A817" s="245"/>
      <c r="C817" s="18" t="e">
        <f>VLOOKUP(A817,'VDs DUELOS'!$D$3:$F$1568,3,0)-B817</f>
        <v>#N/A</v>
      </c>
      <c r="D817" s="238"/>
      <c r="E817" s="241"/>
    </row>
    <row r="818" spans="1:5" x14ac:dyDescent="0.3">
      <c r="A818" s="245"/>
      <c r="C818" s="18" t="e">
        <f>VLOOKUP(A818,'VDs DUELOS'!$D$3:$F$1568,3,0)-B818</f>
        <v>#N/A</v>
      </c>
      <c r="D818" s="238"/>
      <c r="E818" s="241"/>
    </row>
    <row r="819" spans="1:5" x14ac:dyDescent="0.3">
      <c r="A819" s="245"/>
      <c r="C819" s="18" t="e">
        <f>VLOOKUP(A819,'VDs DUELOS'!$D$3:$F$1568,3,0)-B819</f>
        <v>#N/A</v>
      </c>
      <c r="D819" s="238"/>
      <c r="E819" s="241"/>
    </row>
    <row r="820" spans="1:5" x14ac:dyDescent="0.3">
      <c r="A820" s="245"/>
      <c r="C820" s="18" t="e">
        <f>VLOOKUP(A820,'VDs DUELOS'!$D$3:$F$1568,3,0)-B820</f>
        <v>#N/A</v>
      </c>
      <c r="D820" s="238"/>
      <c r="E820" s="241"/>
    </row>
    <row r="821" spans="1:5" x14ac:dyDescent="0.3">
      <c r="A821" s="245"/>
      <c r="C821" s="18" t="e">
        <f>VLOOKUP(A821,'VDs DUELOS'!$D$3:$F$1568,3,0)-B821</f>
        <v>#N/A</v>
      </c>
      <c r="D821" s="238"/>
      <c r="E821" s="241"/>
    </row>
    <row r="822" spans="1:5" x14ac:dyDescent="0.3">
      <c r="A822" s="245"/>
      <c r="C822" s="18" t="e">
        <f>VLOOKUP(A822,'VDs DUELOS'!$D$3:$F$1568,3,0)-B822</f>
        <v>#N/A</v>
      </c>
      <c r="D822" s="238"/>
      <c r="E822" s="241"/>
    </row>
    <row r="823" spans="1:5" x14ac:dyDescent="0.3">
      <c r="A823" s="245"/>
      <c r="C823" s="18" t="e">
        <f>VLOOKUP(A823,'VDs DUELOS'!$D$3:$F$1568,3,0)-B823</f>
        <v>#N/A</v>
      </c>
      <c r="D823" s="238"/>
      <c r="E823" s="241"/>
    </row>
    <row r="824" spans="1:5" x14ac:dyDescent="0.3">
      <c r="A824" s="245"/>
      <c r="C824" s="18" t="e">
        <f>VLOOKUP(A824,'VDs DUELOS'!$D$3:$F$1568,3,0)-B824</f>
        <v>#N/A</v>
      </c>
      <c r="D824" s="238"/>
      <c r="E824" s="241"/>
    </row>
    <row r="825" spans="1:5" x14ac:dyDescent="0.3">
      <c r="A825" s="245"/>
      <c r="C825" s="18" t="e">
        <f>VLOOKUP(A825,'VDs DUELOS'!$D$3:$F$1568,3,0)-B825</f>
        <v>#N/A</v>
      </c>
      <c r="D825" s="238"/>
      <c r="E825" s="241"/>
    </row>
    <row r="826" spans="1:5" x14ac:dyDescent="0.3">
      <c r="A826" s="245"/>
      <c r="C826" s="18" t="e">
        <f>VLOOKUP(A826,'VDs DUELOS'!$D$3:$F$1568,3,0)-B826</f>
        <v>#N/A</v>
      </c>
      <c r="D826" s="238"/>
      <c r="E826" s="241"/>
    </row>
    <row r="827" spans="1:5" x14ac:dyDescent="0.3">
      <c r="A827" s="245"/>
      <c r="C827" s="18" t="e">
        <f>VLOOKUP(A827,'VDs DUELOS'!$D$3:$F$1568,3,0)-B827</f>
        <v>#N/A</v>
      </c>
      <c r="D827" s="238"/>
      <c r="E827" s="241"/>
    </row>
    <row r="828" spans="1:5" x14ac:dyDescent="0.3">
      <c r="A828" s="245"/>
      <c r="C828" s="18" t="e">
        <f>VLOOKUP(A828,'VDs DUELOS'!$D$3:$F$1568,3,0)-B828</f>
        <v>#N/A</v>
      </c>
      <c r="D828" s="238"/>
      <c r="E828" s="241"/>
    </row>
    <row r="829" spans="1:5" x14ac:dyDescent="0.3">
      <c r="A829" s="245"/>
      <c r="C829" s="18" t="e">
        <f>VLOOKUP(A829,'VDs DUELOS'!$D$3:$F$1568,3,0)-B829</f>
        <v>#N/A</v>
      </c>
      <c r="D829" s="238"/>
      <c r="E829" s="241"/>
    </row>
    <row r="830" spans="1:5" x14ac:dyDescent="0.3">
      <c r="A830" s="245"/>
      <c r="C830" s="18" t="e">
        <f>VLOOKUP(A830,'VDs DUELOS'!$D$3:$F$1568,3,0)-B830</f>
        <v>#N/A</v>
      </c>
      <c r="D830" s="238"/>
      <c r="E830" s="241"/>
    </row>
    <row r="831" spans="1:5" x14ac:dyDescent="0.3">
      <c r="A831" s="245"/>
      <c r="C831" s="18" t="e">
        <f>VLOOKUP(A831,'VDs DUELOS'!$D$3:$F$1568,3,0)-B831</f>
        <v>#N/A</v>
      </c>
      <c r="D831" s="238"/>
      <c r="E831" s="241"/>
    </row>
    <row r="832" spans="1:5" x14ac:dyDescent="0.3">
      <c r="A832" s="245"/>
      <c r="C832" s="18" t="e">
        <f>VLOOKUP(A832,'VDs DUELOS'!$D$3:$F$1568,3,0)-B832</f>
        <v>#N/A</v>
      </c>
      <c r="D832" s="238"/>
      <c r="E832" s="241"/>
    </row>
    <row r="833" spans="1:5" x14ac:dyDescent="0.3">
      <c r="A833" s="245"/>
      <c r="C833" s="18" t="e">
        <f>VLOOKUP(A833,'VDs DUELOS'!$D$3:$F$1568,3,0)-B833</f>
        <v>#N/A</v>
      </c>
      <c r="D833" s="238"/>
      <c r="E833" s="241"/>
    </row>
    <row r="834" spans="1:5" x14ac:dyDescent="0.3">
      <c r="A834" s="245"/>
      <c r="C834" s="18" t="e">
        <f>VLOOKUP(A834,'VDs DUELOS'!$D$3:$F$1568,3,0)-B834</f>
        <v>#N/A</v>
      </c>
      <c r="D834" s="238"/>
      <c r="E834" s="241"/>
    </row>
    <row r="835" spans="1:5" x14ac:dyDescent="0.3">
      <c r="A835" s="245"/>
      <c r="C835" s="18" t="e">
        <f>VLOOKUP(A835,'VDs DUELOS'!$D$3:$F$1568,3,0)-B835</f>
        <v>#N/A</v>
      </c>
      <c r="D835" s="238"/>
      <c r="E835" s="241"/>
    </row>
    <row r="836" spans="1:5" x14ac:dyDescent="0.3">
      <c r="A836" s="245"/>
      <c r="C836" s="18" t="e">
        <f>VLOOKUP(A836,'VDs DUELOS'!$D$3:$F$1568,3,0)-B836</f>
        <v>#N/A</v>
      </c>
      <c r="D836" s="238"/>
      <c r="E836" s="241"/>
    </row>
    <row r="837" spans="1:5" x14ac:dyDescent="0.3">
      <c r="A837" s="245"/>
      <c r="C837" s="18" t="e">
        <f>VLOOKUP(A837,'VDs DUELOS'!$D$3:$F$1568,3,0)-B837</f>
        <v>#N/A</v>
      </c>
      <c r="D837" s="238" t="e">
        <f>VLOOKUP(A837,'K1 Duelos'!$B$9:$D$39,3,0)-B837</f>
        <v>#N/A</v>
      </c>
      <c r="E837" s="241" t="e">
        <f>VLOOKUP(A837,'[1]RED DE VENTAS '!$A$1:$B$2228,2,0)</f>
        <v>#N/A</v>
      </c>
    </row>
    <row r="838" spans="1:5" x14ac:dyDescent="0.3">
      <c r="A838" s="245"/>
      <c r="C838" s="18" t="e">
        <f>VLOOKUP(A838,'VDs DUELOS'!$D$3:$F$1568,3,0)-B838</f>
        <v>#N/A</v>
      </c>
      <c r="D838" s="238"/>
      <c r="E838" s="241"/>
    </row>
    <row r="839" spans="1:5" x14ac:dyDescent="0.3">
      <c r="A839" s="245"/>
      <c r="C839" s="18" t="e">
        <f>VLOOKUP(A839,'VDs DUELOS'!$D$3:$F$1568,3,0)-B839</f>
        <v>#N/A</v>
      </c>
      <c r="D839" s="238"/>
      <c r="E839" s="241"/>
    </row>
    <row r="840" spans="1:5" x14ac:dyDescent="0.3">
      <c r="A840" s="245"/>
      <c r="C840" s="18" t="e">
        <f>VLOOKUP(A840,'VDs DUELOS'!$D$3:$F$1568,3,0)-B840</f>
        <v>#N/A</v>
      </c>
      <c r="D840" s="238"/>
      <c r="E840" s="241"/>
    </row>
    <row r="841" spans="1:5" x14ac:dyDescent="0.3">
      <c r="A841" s="245"/>
      <c r="C841" s="18" t="e">
        <f>VLOOKUP(A841,'VDs DUELOS'!$D$3:$F$1568,3,0)-B841</f>
        <v>#N/A</v>
      </c>
      <c r="D841" s="238"/>
      <c r="E841" s="241"/>
    </row>
    <row r="842" spans="1:5" x14ac:dyDescent="0.3">
      <c r="A842" s="245"/>
      <c r="C842" s="18" t="e">
        <f>VLOOKUP(A842,'VDs DUELOS'!$D$3:$F$1568,3,0)-B842</f>
        <v>#N/A</v>
      </c>
      <c r="D842" s="238"/>
      <c r="E842" s="241"/>
    </row>
    <row r="843" spans="1:5" x14ac:dyDescent="0.3">
      <c r="A843" s="245"/>
      <c r="C843" s="18" t="e">
        <f>VLOOKUP(A843,'VDs DUELOS'!$D$3:$F$1568,3,0)-B843</f>
        <v>#N/A</v>
      </c>
      <c r="D843" s="238"/>
      <c r="E843" s="241"/>
    </row>
    <row r="844" spans="1:5" x14ac:dyDescent="0.3">
      <c r="A844" s="245"/>
      <c r="C844" s="18" t="e">
        <f>VLOOKUP(A844,'VDs DUELOS'!$D$3:$F$1568,3,0)-B844</f>
        <v>#N/A</v>
      </c>
      <c r="D844" s="238"/>
      <c r="E844" s="241"/>
    </row>
    <row r="845" spans="1:5" x14ac:dyDescent="0.3">
      <c r="A845" s="245"/>
      <c r="C845" s="18" t="e">
        <f>VLOOKUP(A845,'VDs DUELOS'!$D$3:$F$1568,3,0)-B845</f>
        <v>#N/A</v>
      </c>
      <c r="D845" s="238"/>
      <c r="E845" s="241"/>
    </row>
    <row r="846" spans="1:5" x14ac:dyDescent="0.3">
      <c r="A846" s="245"/>
      <c r="C846" s="18" t="e">
        <f>VLOOKUP(A846,'VDs DUELOS'!$D$3:$F$1568,3,0)-B846</f>
        <v>#N/A</v>
      </c>
      <c r="D846" s="238"/>
      <c r="E846" s="241"/>
    </row>
    <row r="847" spans="1:5" x14ac:dyDescent="0.3">
      <c r="A847" s="245"/>
      <c r="C847" s="18" t="e">
        <f>VLOOKUP(A847,'VDs DUELOS'!$D$3:$F$1568,3,0)-B847</f>
        <v>#N/A</v>
      </c>
      <c r="D847" s="238"/>
      <c r="E847" s="241"/>
    </row>
    <row r="848" spans="1:5" x14ac:dyDescent="0.3">
      <c r="A848" s="245"/>
      <c r="C848" s="18" t="e">
        <f>VLOOKUP(A848,'VDs DUELOS'!$D$3:$F$1568,3,0)-B848</f>
        <v>#N/A</v>
      </c>
      <c r="D848" s="238"/>
      <c r="E848" s="241"/>
    </row>
    <row r="849" spans="1:5" x14ac:dyDescent="0.3">
      <c r="A849" s="245"/>
      <c r="C849" s="18" t="e">
        <f>VLOOKUP(A849,'VDs DUELOS'!$D$3:$F$1568,3,0)-B849</f>
        <v>#N/A</v>
      </c>
      <c r="D849" s="238"/>
      <c r="E849" s="241"/>
    </row>
    <row r="850" spans="1:5" x14ac:dyDescent="0.3">
      <c r="A850" s="245"/>
      <c r="C850" s="18" t="e">
        <f>VLOOKUP(A850,'VDs DUELOS'!$D$3:$F$1568,3,0)-B850</f>
        <v>#N/A</v>
      </c>
      <c r="D850" s="238"/>
      <c r="E850" s="241"/>
    </row>
    <row r="851" spans="1:5" x14ac:dyDescent="0.3">
      <c r="A851" s="245"/>
      <c r="C851" s="18" t="e">
        <f>VLOOKUP(A851,'VDs DUELOS'!$D$3:$F$1568,3,0)-B851</f>
        <v>#N/A</v>
      </c>
      <c r="D851" s="238"/>
      <c r="E851" s="241"/>
    </row>
    <row r="852" spans="1:5" x14ac:dyDescent="0.3">
      <c r="A852" s="245"/>
      <c r="C852" s="18" t="e">
        <f>VLOOKUP(A852,'VDs DUELOS'!$D$3:$F$1568,3,0)-B852</f>
        <v>#N/A</v>
      </c>
      <c r="D852" s="238"/>
      <c r="E852" s="241"/>
    </row>
    <row r="853" spans="1:5" x14ac:dyDescent="0.3">
      <c r="A853" s="245"/>
      <c r="C853" s="18" t="e">
        <f>VLOOKUP(A853,'VDs DUELOS'!$D$3:$F$1568,3,0)-B853</f>
        <v>#N/A</v>
      </c>
      <c r="D853" s="238"/>
      <c r="E853" s="241"/>
    </row>
    <row r="854" spans="1:5" x14ac:dyDescent="0.3">
      <c r="A854" s="245"/>
      <c r="C854" s="18" t="e">
        <f>VLOOKUP(A854,'VDs DUELOS'!$D$3:$F$1568,3,0)-B854</f>
        <v>#N/A</v>
      </c>
      <c r="D854" s="238"/>
      <c r="E854" s="241"/>
    </row>
    <row r="855" spans="1:5" x14ac:dyDescent="0.3">
      <c r="A855" s="245"/>
      <c r="C855" s="18" t="e">
        <f>VLOOKUP(A855,'VDs DUELOS'!$D$3:$F$1568,3,0)-B855</f>
        <v>#N/A</v>
      </c>
      <c r="D855" s="238"/>
      <c r="E855" s="241"/>
    </row>
    <row r="856" spans="1:5" x14ac:dyDescent="0.3">
      <c r="A856" s="245"/>
      <c r="C856" s="18" t="e">
        <f>VLOOKUP(A856,'VDs DUELOS'!$D$3:$F$1568,3,0)-B856</f>
        <v>#N/A</v>
      </c>
      <c r="D856" s="238"/>
      <c r="E856" s="241"/>
    </row>
    <row r="857" spans="1:5" x14ac:dyDescent="0.3">
      <c r="A857" s="245"/>
      <c r="C857" s="18" t="e">
        <f>VLOOKUP(A857,'VDs DUELOS'!$D$3:$F$1568,3,0)-B857</f>
        <v>#N/A</v>
      </c>
      <c r="D857" s="238" t="e">
        <f>VLOOKUP(A857,'K1 Duelos'!$B$9:$D$39,3,0)-B857</f>
        <v>#N/A</v>
      </c>
      <c r="E857" s="241" t="e">
        <f>VLOOKUP(A857,'[1]RED DE VENTAS '!$A$1:$B$2228,2,0)</f>
        <v>#N/A</v>
      </c>
    </row>
    <row r="858" spans="1:5" x14ac:dyDescent="0.3">
      <c r="A858" s="245"/>
      <c r="C858" s="18" t="e">
        <f>VLOOKUP(A858,'VDs DUELOS'!$D$3:$F$1568,3,0)-B858</f>
        <v>#N/A</v>
      </c>
      <c r="D858" s="238"/>
      <c r="E858" s="241"/>
    </row>
    <row r="859" spans="1:5" x14ac:dyDescent="0.3">
      <c r="A859" s="245"/>
      <c r="C859" s="18" t="e">
        <f>VLOOKUP(A859,'VDs DUELOS'!$D$3:$F$1568,3,0)-B859</f>
        <v>#N/A</v>
      </c>
      <c r="D859" s="238"/>
      <c r="E859" s="241"/>
    </row>
    <row r="860" spans="1:5" x14ac:dyDescent="0.3">
      <c r="A860" s="245"/>
      <c r="C860" s="18" t="e">
        <f>VLOOKUP(A860,'VDs DUELOS'!$D$3:$F$1568,3,0)-B860</f>
        <v>#N/A</v>
      </c>
      <c r="D860" s="238"/>
      <c r="E860" s="241"/>
    </row>
    <row r="861" spans="1:5" x14ac:dyDescent="0.3">
      <c r="A861" s="245"/>
      <c r="C861" s="18" t="e">
        <f>VLOOKUP(A861,'VDs DUELOS'!$D$3:$F$1568,3,0)-B861</f>
        <v>#N/A</v>
      </c>
      <c r="D861" s="238"/>
      <c r="E861" s="241"/>
    </row>
    <row r="862" spans="1:5" x14ac:dyDescent="0.3">
      <c r="A862" s="245"/>
      <c r="C862" s="18" t="e">
        <f>VLOOKUP(A862,'VDs DUELOS'!$D$3:$F$1568,3,0)-B862</f>
        <v>#N/A</v>
      </c>
      <c r="D862" s="238"/>
      <c r="E862" s="241"/>
    </row>
    <row r="863" spans="1:5" x14ac:dyDescent="0.3">
      <c r="A863" s="245"/>
      <c r="C863" s="18" t="e">
        <f>VLOOKUP(A863,'VDs DUELOS'!$D$3:$F$1568,3,0)-B863</f>
        <v>#N/A</v>
      </c>
      <c r="D863" s="238"/>
      <c r="E863" s="241"/>
    </row>
    <row r="864" spans="1:5" x14ac:dyDescent="0.3">
      <c r="A864" s="245"/>
      <c r="C864" s="18" t="e">
        <f>VLOOKUP(A864,'VDs DUELOS'!$D$3:$F$1568,3,0)-B864</f>
        <v>#N/A</v>
      </c>
      <c r="D864" s="238"/>
      <c r="E864" s="241"/>
    </row>
    <row r="865" spans="1:5" x14ac:dyDescent="0.3">
      <c r="A865" s="245"/>
      <c r="C865" s="18" t="e">
        <f>VLOOKUP(A865,'VDs DUELOS'!$D$3:$F$1568,3,0)-B865</f>
        <v>#N/A</v>
      </c>
      <c r="D865" s="238"/>
      <c r="E865" s="241"/>
    </row>
    <row r="866" spans="1:5" x14ac:dyDescent="0.3">
      <c r="A866" s="245"/>
      <c r="C866" s="18" t="e">
        <f>VLOOKUP(A866,'VDs DUELOS'!$D$3:$F$1568,3,0)-B866</f>
        <v>#N/A</v>
      </c>
      <c r="D866" s="238"/>
      <c r="E866" s="241"/>
    </row>
    <row r="867" spans="1:5" x14ac:dyDescent="0.3">
      <c r="A867" s="245"/>
      <c r="C867" s="18" t="e">
        <f>VLOOKUP(A867,'VDs DUELOS'!$D$3:$F$1568,3,0)-B867</f>
        <v>#N/A</v>
      </c>
      <c r="D867" s="238"/>
      <c r="E867" s="241"/>
    </row>
    <row r="868" spans="1:5" x14ac:dyDescent="0.3">
      <c r="A868" s="245"/>
      <c r="C868" s="18" t="e">
        <f>VLOOKUP(A868,'VDs DUELOS'!$D$3:$F$1568,3,0)-B868</f>
        <v>#N/A</v>
      </c>
      <c r="D868" s="238"/>
      <c r="E868" s="241"/>
    </row>
    <row r="869" spans="1:5" x14ac:dyDescent="0.3">
      <c r="A869" s="245"/>
      <c r="C869" s="18" t="e">
        <f>VLOOKUP(A869,'VDs DUELOS'!$D$3:$F$1568,3,0)-B869</f>
        <v>#N/A</v>
      </c>
      <c r="D869" s="238"/>
      <c r="E869" s="241"/>
    </row>
    <row r="870" spans="1:5" x14ac:dyDescent="0.3">
      <c r="A870" s="245"/>
      <c r="C870" s="18" t="e">
        <f>VLOOKUP(A870,'VDs DUELOS'!$D$3:$F$1568,3,0)-B870</f>
        <v>#N/A</v>
      </c>
      <c r="D870" s="238"/>
      <c r="E870" s="241"/>
    </row>
    <row r="871" spans="1:5" x14ac:dyDescent="0.3">
      <c r="A871" s="245"/>
      <c r="C871" s="18" t="e">
        <f>VLOOKUP(A871,'VDs DUELOS'!$D$3:$F$1568,3,0)-B871</f>
        <v>#N/A</v>
      </c>
      <c r="D871" s="238"/>
      <c r="E871" s="241"/>
    </row>
    <row r="872" spans="1:5" x14ac:dyDescent="0.3">
      <c r="A872" s="245"/>
      <c r="C872" s="18" t="e">
        <f>VLOOKUP(A872,'VDs DUELOS'!$D$3:$F$1568,3,0)-B872</f>
        <v>#N/A</v>
      </c>
      <c r="D872" s="238"/>
      <c r="E872" s="241"/>
    </row>
    <row r="873" spans="1:5" x14ac:dyDescent="0.3">
      <c r="A873" s="245"/>
      <c r="C873" s="18" t="e">
        <f>VLOOKUP(A873,'VDs DUELOS'!$D$3:$F$1568,3,0)-B873</f>
        <v>#N/A</v>
      </c>
      <c r="D873" s="238"/>
      <c r="E873" s="241"/>
    </row>
    <row r="874" spans="1:5" x14ac:dyDescent="0.3">
      <c r="A874" s="245"/>
      <c r="C874" s="18" t="e">
        <f>VLOOKUP(A874,'VDs DUELOS'!$D$3:$F$1568,3,0)-B874</f>
        <v>#N/A</v>
      </c>
      <c r="D874" s="238"/>
      <c r="E874" s="241"/>
    </row>
    <row r="875" spans="1:5" x14ac:dyDescent="0.3">
      <c r="A875" s="245"/>
      <c r="C875" s="18" t="e">
        <f>VLOOKUP(A875,'VDs DUELOS'!$D$3:$F$1568,3,0)-B875</f>
        <v>#N/A</v>
      </c>
      <c r="D875" s="238"/>
      <c r="E875" s="241"/>
    </row>
    <row r="876" spans="1:5" x14ac:dyDescent="0.3">
      <c r="A876" s="245"/>
      <c r="C876" s="18" t="e">
        <f>VLOOKUP(A876,'VDs DUELOS'!$D$3:$F$1568,3,0)-B876</f>
        <v>#N/A</v>
      </c>
      <c r="D876" s="238"/>
      <c r="E876" s="241"/>
    </row>
    <row r="877" spans="1:5" x14ac:dyDescent="0.3">
      <c r="A877" s="245"/>
      <c r="C877" s="18" t="e">
        <f>VLOOKUP(A877,'VDs DUELOS'!$D$3:$F$1568,3,0)-B877</f>
        <v>#N/A</v>
      </c>
      <c r="D877" s="238"/>
      <c r="E877" s="241"/>
    </row>
    <row r="878" spans="1:5" x14ac:dyDescent="0.3">
      <c r="A878" s="245"/>
      <c r="C878" s="18" t="e">
        <f>VLOOKUP(A878,'VDs DUELOS'!$D$3:$F$1568,3,0)-B878</f>
        <v>#N/A</v>
      </c>
      <c r="D878" s="238"/>
      <c r="E878" s="241"/>
    </row>
    <row r="879" spans="1:5" x14ac:dyDescent="0.3">
      <c r="A879" s="245"/>
      <c r="C879" s="18" t="e">
        <f>VLOOKUP(A879,'VDs DUELOS'!$D$3:$F$1568,3,0)-B879</f>
        <v>#N/A</v>
      </c>
      <c r="D879" s="238"/>
      <c r="E879" s="241"/>
    </row>
    <row r="880" spans="1:5" x14ac:dyDescent="0.3">
      <c r="A880" s="245"/>
      <c r="C880" s="18" t="e">
        <f>VLOOKUP(A880,'VDs DUELOS'!$D$3:$F$1568,3,0)-B880</f>
        <v>#N/A</v>
      </c>
      <c r="D880" s="238"/>
      <c r="E880" s="241"/>
    </row>
    <row r="881" spans="1:5" x14ac:dyDescent="0.3">
      <c r="A881" s="245"/>
      <c r="C881" s="18" t="e">
        <f>VLOOKUP(A881,'VDs DUELOS'!$D$3:$F$1568,3,0)-B881</f>
        <v>#N/A</v>
      </c>
      <c r="D881" s="238"/>
      <c r="E881" s="241"/>
    </row>
    <row r="882" spans="1:5" x14ac:dyDescent="0.3">
      <c r="A882" s="245"/>
      <c r="C882" s="18" t="e">
        <f>VLOOKUP(A882,'VDs DUELOS'!$D$3:$F$1568,3,0)-B882</f>
        <v>#N/A</v>
      </c>
      <c r="D882" s="238"/>
      <c r="E882" s="241"/>
    </row>
    <row r="883" spans="1:5" x14ac:dyDescent="0.3">
      <c r="A883" s="245"/>
      <c r="C883" s="18" t="e">
        <f>VLOOKUP(A883,'VDs DUELOS'!$D$3:$F$1568,3,0)-B883</f>
        <v>#N/A</v>
      </c>
      <c r="D883" s="238"/>
      <c r="E883" s="241"/>
    </row>
    <row r="884" spans="1:5" x14ac:dyDescent="0.3">
      <c r="A884" s="245"/>
      <c r="C884" s="18" t="e">
        <f>VLOOKUP(A884,'VDs DUELOS'!$D$3:$F$1568,3,0)-B884</f>
        <v>#N/A</v>
      </c>
      <c r="D884" s="238"/>
      <c r="E884" s="241"/>
    </row>
    <row r="885" spans="1:5" x14ac:dyDescent="0.3">
      <c r="A885" s="245"/>
      <c r="C885" s="18" t="e">
        <f>VLOOKUP(A885,'VDs DUELOS'!$D$3:$F$1568,3,0)-B885</f>
        <v>#N/A</v>
      </c>
      <c r="D885" s="238"/>
      <c r="E885" s="241"/>
    </row>
    <row r="886" spans="1:5" x14ac:dyDescent="0.3">
      <c r="A886" s="245"/>
      <c r="C886" s="18" t="e">
        <f>VLOOKUP(A886,'VDs DUELOS'!$D$3:$F$1568,3,0)-B886</f>
        <v>#N/A</v>
      </c>
      <c r="D886" s="238"/>
      <c r="E886" s="241"/>
    </row>
    <row r="887" spans="1:5" x14ac:dyDescent="0.3">
      <c r="A887" s="245"/>
      <c r="C887" s="18" t="e">
        <f>VLOOKUP(A887,'VDs DUELOS'!$D$3:$F$1568,3,0)-B887</f>
        <v>#N/A</v>
      </c>
      <c r="D887" s="238" t="e">
        <f>VLOOKUP(A887,'K1 Duelos'!$B$9:$D$39,3,0)-B887</f>
        <v>#N/A</v>
      </c>
      <c r="E887" s="241"/>
    </row>
    <row r="888" spans="1:5" x14ac:dyDescent="0.3">
      <c r="A888" s="245"/>
      <c r="C888" s="18" t="e">
        <f>VLOOKUP(A888,'VDs DUELOS'!$D$3:$F$1568,3,0)-B888</f>
        <v>#N/A</v>
      </c>
      <c r="D888" s="238" t="e">
        <f>VLOOKUP(A888,'K1 Duelos'!$B$9:$D$39,3,0)-B888</f>
        <v>#N/A</v>
      </c>
      <c r="E888" s="241" t="e">
        <f>VLOOKUP(A888,'[1]RED DE VENTAS '!$A$1:$B$2228,2,0)</f>
        <v>#N/A</v>
      </c>
    </row>
    <row r="889" spans="1:5" x14ac:dyDescent="0.3">
      <c r="A889" s="245"/>
      <c r="C889" s="18" t="e">
        <f>VLOOKUP(A889,'VDs DUELOS'!$D$3:$F$1568,3,0)-B889</f>
        <v>#N/A</v>
      </c>
      <c r="D889" s="238"/>
      <c r="E889" s="241"/>
    </row>
    <row r="890" spans="1:5" x14ac:dyDescent="0.3">
      <c r="A890" s="245"/>
      <c r="C890" s="18" t="e">
        <f>VLOOKUP(A890,'VDs DUELOS'!$D$3:$F$1568,3,0)-B890</f>
        <v>#N/A</v>
      </c>
      <c r="D890" s="238"/>
      <c r="E890" s="241"/>
    </row>
    <row r="891" spans="1:5" x14ac:dyDescent="0.3">
      <c r="A891" s="245"/>
      <c r="C891" s="18" t="e">
        <f>VLOOKUP(A891,'VDs DUELOS'!$D$3:$F$1568,3,0)-B891</f>
        <v>#N/A</v>
      </c>
      <c r="D891" s="238"/>
      <c r="E891" s="241"/>
    </row>
    <row r="892" spans="1:5" x14ac:dyDescent="0.3">
      <c r="A892" s="245"/>
      <c r="C892" s="18" t="e">
        <f>VLOOKUP(A892,'VDs DUELOS'!$D$3:$F$1568,3,0)-B892</f>
        <v>#N/A</v>
      </c>
      <c r="D892" s="238"/>
      <c r="E892" s="241"/>
    </row>
    <row r="893" spans="1:5" x14ac:dyDescent="0.3">
      <c r="A893" s="245"/>
      <c r="C893" s="18" t="e">
        <f>VLOOKUP(A893,'VDs DUELOS'!$D$3:$F$1568,3,0)-B893</f>
        <v>#N/A</v>
      </c>
      <c r="D893" s="238"/>
      <c r="E893" s="241"/>
    </row>
    <row r="894" spans="1:5" x14ac:dyDescent="0.3">
      <c r="A894" s="245"/>
      <c r="C894" s="18" t="e">
        <f>VLOOKUP(A894,'VDs DUELOS'!$D$3:$F$1568,3,0)-B894</f>
        <v>#N/A</v>
      </c>
      <c r="D894" s="238"/>
      <c r="E894" s="241"/>
    </row>
    <row r="895" spans="1:5" x14ac:dyDescent="0.3">
      <c r="A895" s="245"/>
      <c r="C895" s="18" t="e">
        <f>VLOOKUP(A895,'VDs DUELOS'!$D$3:$F$1568,3,0)-B895</f>
        <v>#N/A</v>
      </c>
      <c r="D895" s="238"/>
      <c r="E895" s="241"/>
    </row>
    <row r="896" spans="1:5" x14ac:dyDescent="0.3">
      <c r="A896" s="245"/>
      <c r="C896" s="18" t="e">
        <f>VLOOKUP(A896,'VDs DUELOS'!$D$3:$F$1568,3,0)-B896</f>
        <v>#N/A</v>
      </c>
      <c r="D896" s="238"/>
      <c r="E896" s="241"/>
    </row>
    <row r="897" spans="1:5" x14ac:dyDescent="0.3">
      <c r="A897" s="245"/>
      <c r="C897" s="18" t="e">
        <f>VLOOKUP(A897,'VDs DUELOS'!$D$3:$F$1568,3,0)-B897</f>
        <v>#N/A</v>
      </c>
      <c r="D897" s="238"/>
      <c r="E897" s="241"/>
    </row>
    <row r="898" spans="1:5" x14ac:dyDescent="0.3">
      <c r="A898" s="245"/>
      <c r="C898" s="18" t="e">
        <f>VLOOKUP(A898,'VDs DUELOS'!$D$3:$F$1568,3,0)-B898</f>
        <v>#N/A</v>
      </c>
      <c r="D898" s="238"/>
      <c r="E898" s="241"/>
    </row>
    <row r="899" spans="1:5" x14ac:dyDescent="0.3">
      <c r="A899" s="245"/>
      <c r="C899" s="18" t="e">
        <f>VLOOKUP(A899,'VDs DUELOS'!$D$3:$F$1568,3,0)-B899</f>
        <v>#N/A</v>
      </c>
      <c r="D899" s="238"/>
      <c r="E899" s="241"/>
    </row>
    <row r="900" spans="1:5" x14ac:dyDescent="0.3">
      <c r="A900" s="245"/>
      <c r="C900" s="18" t="e">
        <f>VLOOKUP(A900,'VDs DUELOS'!$D$3:$F$1568,3,0)-B900</f>
        <v>#N/A</v>
      </c>
      <c r="D900" s="238"/>
      <c r="E900" s="241"/>
    </row>
    <row r="901" spans="1:5" x14ac:dyDescent="0.3">
      <c r="A901" s="245"/>
      <c r="C901" s="18" t="e">
        <f>VLOOKUP(A901,'VDs DUELOS'!$D$3:$F$1568,3,0)-B901</f>
        <v>#N/A</v>
      </c>
      <c r="D901" s="238"/>
      <c r="E901" s="241"/>
    </row>
    <row r="902" spans="1:5" x14ac:dyDescent="0.3">
      <c r="A902" s="245"/>
      <c r="C902" s="18" t="e">
        <f>VLOOKUP(A902,'VDs DUELOS'!$D$3:$F$1568,3,0)-B902</f>
        <v>#N/A</v>
      </c>
      <c r="D902" s="238"/>
      <c r="E902" s="241"/>
    </row>
    <row r="903" spans="1:5" x14ac:dyDescent="0.3">
      <c r="A903" s="245"/>
      <c r="C903" s="18" t="e">
        <f>VLOOKUP(A903,'VDs DUELOS'!$D$3:$F$1568,3,0)-B903</f>
        <v>#N/A</v>
      </c>
      <c r="D903" s="238"/>
      <c r="E903" s="241"/>
    </row>
    <row r="904" spans="1:5" x14ac:dyDescent="0.3">
      <c r="A904" s="245"/>
      <c r="C904" s="18" t="e">
        <f>VLOOKUP(A904,'VDs DUELOS'!$D$3:$F$1568,3,0)-B904</f>
        <v>#N/A</v>
      </c>
      <c r="D904" s="238"/>
      <c r="E904" s="241"/>
    </row>
    <row r="905" spans="1:5" x14ac:dyDescent="0.3">
      <c r="A905" s="245"/>
      <c r="C905" s="18" t="e">
        <f>VLOOKUP(A905,'VDs DUELOS'!$D$3:$F$1568,3,0)-B905</f>
        <v>#N/A</v>
      </c>
      <c r="D905" s="238"/>
      <c r="E905" s="241"/>
    </row>
    <row r="906" spans="1:5" x14ac:dyDescent="0.3">
      <c r="A906" s="245"/>
      <c r="C906" s="18" t="e">
        <f>VLOOKUP(A906,'VDs DUELOS'!$D$3:$F$1568,3,0)-B906</f>
        <v>#N/A</v>
      </c>
      <c r="D906" s="238"/>
      <c r="E906" s="241"/>
    </row>
    <row r="907" spans="1:5" x14ac:dyDescent="0.3">
      <c r="A907" s="245"/>
      <c r="C907" s="18" t="e">
        <f>VLOOKUP(A907,'VDs DUELOS'!$D$3:$F$1568,3,0)-B907</f>
        <v>#N/A</v>
      </c>
      <c r="D907" s="238"/>
      <c r="E907" s="241"/>
    </row>
    <row r="908" spans="1:5" x14ac:dyDescent="0.3">
      <c r="A908" s="245"/>
      <c r="C908" s="18" t="e">
        <f>VLOOKUP(A908,'VDs DUELOS'!$D$3:$F$1568,3,0)-B908</f>
        <v>#N/A</v>
      </c>
      <c r="D908" s="238"/>
      <c r="E908" s="241"/>
    </row>
    <row r="909" spans="1:5" x14ac:dyDescent="0.3">
      <c r="A909" s="245"/>
      <c r="C909" s="18" t="e">
        <f>VLOOKUP(A909,'VDs DUELOS'!$D$3:$F$1568,3,0)-B909</f>
        <v>#N/A</v>
      </c>
      <c r="D909" s="238"/>
      <c r="E909" s="241"/>
    </row>
    <row r="910" spans="1:5" x14ac:dyDescent="0.3">
      <c r="A910" s="245"/>
      <c r="C910" s="18" t="e">
        <f>VLOOKUP(A910,'VDs DUELOS'!$D$3:$F$1568,3,0)-B910</f>
        <v>#N/A</v>
      </c>
      <c r="D910" s="238"/>
      <c r="E910" s="238"/>
    </row>
    <row r="911" spans="1:5" x14ac:dyDescent="0.3">
      <c r="A911" s="245"/>
      <c r="C911" s="18" t="e">
        <f>VLOOKUP(A911,'VDs DUELOS'!$D$3:$F$1568,3,0)-B911</f>
        <v>#N/A</v>
      </c>
      <c r="D911" s="238"/>
      <c r="E911" s="241"/>
    </row>
    <row r="912" spans="1:5" x14ac:dyDescent="0.3">
      <c r="A912" s="245"/>
      <c r="C912" s="18" t="e">
        <f>VLOOKUP(A912,'VDs DUELOS'!$D$3:$F$1568,3,0)-B912</f>
        <v>#N/A</v>
      </c>
      <c r="D912" s="238"/>
      <c r="E912" s="241"/>
    </row>
    <row r="913" spans="1:5" x14ac:dyDescent="0.3">
      <c r="A913" s="245"/>
      <c r="C913" s="18" t="e">
        <f>VLOOKUP(A913,'VDs DUELOS'!$D$3:$F$1568,3,0)-B913</f>
        <v>#N/A</v>
      </c>
      <c r="D913" s="238"/>
      <c r="E913" s="241"/>
    </row>
    <row r="914" spans="1:5" x14ac:dyDescent="0.3">
      <c r="A914" s="245"/>
      <c r="C914" s="18" t="e">
        <f>VLOOKUP(A914,'VDs DUELOS'!$D$3:$F$1568,3,0)-B914</f>
        <v>#N/A</v>
      </c>
      <c r="D914" s="238"/>
      <c r="E914" s="241"/>
    </row>
    <row r="915" spans="1:5" x14ac:dyDescent="0.3">
      <c r="A915" s="245"/>
      <c r="C915" s="18" t="e">
        <f>VLOOKUP(A915,'VDs DUELOS'!$D$3:$F$1568,3,0)-B915</f>
        <v>#N/A</v>
      </c>
      <c r="D915" s="238"/>
      <c r="E915" s="241"/>
    </row>
    <row r="916" spans="1:5" x14ac:dyDescent="0.3">
      <c r="A916" s="245"/>
      <c r="C916" s="18" t="e">
        <f>VLOOKUP(A916,'VDs DUELOS'!$D$3:$F$1568,3,0)-B916</f>
        <v>#N/A</v>
      </c>
      <c r="D916" s="238"/>
      <c r="E916" s="241"/>
    </row>
    <row r="917" spans="1:5" x14ac:dyDescent="0.3">
      <c r="A917" s="245"/>
      <c r="C917" s="18" t="e">
        <f>VLOOKUP(A917,'VDs DUELOS'!$D$3:$F$1568,3,0)-B917</f>
        <v>#N/A</v>
      </c>
      <c r="D917" s="238"/>
      <c r="E917" s="238"/>
    </row>
    <row r="918" spans="1:5" x14ac:dyDescent="0.3">
      <c r="A918" s="245"/>
      <c r="C918" s="18" t="e">
        <f>VLOOKUP(A918,'VDs DUELOS'!$D$3:$F$1568,3,0)-B918</f>
        <v>#N/A</v>
      </c>
      <c r="D918" s="238" t="e">
        <f>VLOOKUP(A918,'K1 Duelos'!$B$9:$D$39,3,0)-B918</f>
        <v>#N/A</v>
      </c>
      <c r="E918" s="241"/>
    </row>
    <row r="919" spans="1:5" x14ac:dyDescent="0.3">
      <c r="A919" s="245"/>
      <c r="C919" s="18" t="e">
        <f>VLOOKUP(A919,'VDs DUELOS'!$D$3:$F$1568,3,0)-B919</f>
        <v>#N/A</v>
      </c>
      <c r="D919" s="238"/>
      <c r="E919" s="241"/>
    </row>
    <row r="920" spans="1:5" x14ac:dyDescent="0.3">
      <c r="A920" s="245"/>
      <c r="C920" s="18" t="e">
        <f>VLOOKUP(A920,'VDs DUELOS'!$D$3:$F$1568,3,0)-B920</f>
        <v>#N/A</v>
      </c>
      <c r="D920" s="238"/>
      <c r="E920" s="241"/>
    </row>
    <row r="921" spans="1:5" x14ac:dyDescent="0.3">
      <c r="A921" s="245"/>
      <c r="C921" s="18" t="e">
        <f>VLOOKUP(A921,'VDs DUELOS'!$D$3:$F$1568,3,0)-B921</f>
        <v>#N/A</v>
      </c>
      <c r="D921" s="238"/>
      <c r="E921" s="241"/>
    </row>
    <row r="922" spans="1:5" x14ac:dyDescent="0.3">
      <c r="A922" s="245"/>
      <c r="C922" s="18" t="e">
        <f>VLOOKUP(A922,'VDs DUELOS'!$D$3:$F$1568,3,0)-B922</f>
        <v>#N/A</v>
      </c>
      <c r="D922" s="238"/>
      <c r="E922" s="241"/>
    </row>
    <row r="923" spans="1:5" x14ac:dyDescent="0.3">
      <c r="A923" s="245"/>
      <c r="C923" s="18" t="e">
        <f>VLOOKUP(A923,'VDs DUELOS'!$D$3:$F$1568,3,0)-B923</f>
        <v>#N/A</v>
      </c>
      <c r="D923" s="238"/>
      <c r="E923" s="241"/>
    </row>
    <row r="924" spans="1:5" x14ac:dyDescent="0.3">
      <c r="A924" s="245"/>
      <c r="C924" s="18" t="e">
        <f>VLOOKUP(A924,'VDs DUELOS'!$D$3:$F$1568,3,0)-B924</f>
        <v>#N/A</v>
      </c>
      <c r="D924" s="238"/>
      <c r="E924" s="238"/>
    </row>
    <row r="925" spans="1:5" x14ac:dyDescent="0.3">
      <c r="A925" s="245"/>
      <c r="C925" s="18" t="e">
        <f>VLOOKUP(A925,'VDs DUELOS'!$D$3:$F$1568,3,0)-B925</f>
        <v>#N/A</v>
      </c>
      <c r="D925" s="238"/>
      <c r="E925" s="241"/>
    </row>
    <row r="926" spans="1:5" x14ac:dyDescent="0.3">
      <c r="A926" s="245"/>
      <c r="C926" s="18" t="e">
        <f>VLOOKUP(A926,'VDs DUELOS'!$D$3:$F$1568,3,0)-B926</f>
        <v>#N/A</v>
      </c>
      <c r="D926" s="238"/>
      <c r="E926" s="241"/>
    </row>
    <row r="927" spans="1:5" x14ac:dyDescent="0.3">
      <c r="A927" s="245"/>
      <c r="C927" s="18" t="e">
        <f>VLOOKUP(A927,'VDs DUELOS'!$D$3:$F$1568,3,0)-B927</f>
        <v>#N/A</v>
      </c>
      <c r="D927" s="238"/>
      <c r="E927" s="241"/>
    </row>
    <row r="928" spans="1:5" x14ac:dyDescent="0.3">
      <c r="A928" s="245"/>
      <c r="C928" s="18" t="e">
        <f>VLOOKUP(A928,'VDs DUELOS'!$D$3:$F$1568,3,0)-B928</f>
        <v>#N/A</v>
      </c>
      <c r="D928" s="238"/>
      <c r="E928" s="241"/>
    </row>
    <row r="929" spans="1:5" x14ac:dyDescent="0.3">
      <c r="A929" s="245"/>
      <c r="C929" s="18" t="e">
        <f>VLOOKUP(A929,'VDs DUELOS'!$D$3:$F$1568,3,0)-B929</f>
        <v>#N/A</v>
      </c>
      <c r="D929" s="238"/>
      <c r="E929" s="241"/>
    </row>
    <row r="930" spans="1:5" x14ac:dyDescent="0.3">
      <c r="A930" s="245"/>
      <c r="C930" s="18" t="e">
        <f>VLOOKUP(A930,'VDs DUELOS'!$D$3:$F$1568,3,0)-B930</f>
        <v>#N/A</v>
      </c>
      <c r="D930" s="238"/>
      <c r="E930" s="241"/>
    </row>
    <row r="931" spans="1:5" x14ac:dyDescent="0.3">
      <c r="A931" s="245"/>
      <c r="C931" s="18" t="e">
        <f>VLOOKUP(A931,'VDs DUELOS'!$D$3:$F$1568,3,0)-B931</f>
        <v>#N/A</v>
      </c>
      <c r="D931" s="238"/>
      <c r="E931" s="241"/>
    </row>
    <row r="932" spans="1:5" x14ac:dyDescent="0.3">
      <c r="A932" s="245"/>
      <c r="C932" s="18" t="e">
        <f>VLOOKUP(A932,'VDs DUELOS'!$D$3:$F$1568,3,0)-B932</f>
        <v>#N/A</v>
      </c>
      <c r="D932" s="238"/>
      <c r="E932" s="241"/>
    </row>
    <row r="933" spans="1:5" x14ac:dyDescent="0.3">
      <c r="A933" s="245"/>
      <c r="C933" s="18" t="e">
        <f>VLOOKUP(A933,'VDs DUELOS'!$D$3:$F$1568,3,0)-B933</f>
        <v>#N/A</v>
      </c>
      <c r="D933" s="238"/>
      <c r="E933" s="241"/>
    </row>
    <row r="934" spans="1:5" x14ac:dyDescent="0.3">
      <c r="A934" s="245"/>
      <c r="C934" s="18" t="e">
        <f>VLOOKUP(A934,'VDs DUELOS'!$D$3:$F$1568,3,0)-B934</f>
        <v>#N/A</v>
      </c>
      <c r="D934" s="238"/>
      <c r="E934" s="241"/>
    </row>
    <row r="935" spans="1:5" x14ac:dyDescent="0.3">
      <c r="A935" s="245"/>
      <c r="C935" s="18" t="e">
        <f>VLOOKUP(A935,'VDs DUELOS'!$D$3:$F$1568,3,0)-B935</f>
        <v>#N/A</v>
      </c>
      <c r="D935" s="238"/>
      <c r="E935" s="241"/>
    </row>
    <row r="936" spans="1:5" x14ac:dyDescent="0.3">
      <c r="A936" s="245"/>
      <c r="C936" s="18" t="e">
        <f>VLOOKUP(A936,'VDs DUELOS'!$D$3:$F$1568,3,0)-B936</f>
        <v>#N/A</v>
      </c>
      <c r="D936" s="238"/>
      <c r="E936" s="241"/>
    </row>
    <row r="937" spans="1:5" x14ac:dyDescent="0.3">
      <c r="A937" s="245"/>
      <c r="C937" s="18" t="e">
        <f>VLOOKUP(A937,'VDs DUELOS'!$D$3:$F$1568,3,0)-B937</f>
        <v>#N/A</v>
      </c>
      <c r="D937" s="238"/>
      <c r="E937" s="241"/>
    </row>
    <row r="938" spans="1:5" x14ac:dyDescent="0.3">
      <c r="A938" s="245"/>
      <c r="C938" s="18" t="e">
        <f>VLOOKUP(A938,'VDs DUELOS'!$D$3:$F$1568,3,0)-B938</f>
        <v>#N/A</v>
      </c>
      <c r="D938" s="238"/>
      <c r="E938" s="241"/>
    </row>
    <row r="939" spans="1:5" x14ac:dyDescent="0.3">
      <c r="A939" s="245"/>
      <c r="C939" s="18" t="e">
        <f>VLOOKUP(A939,'VDs DUELOS'!$D$3:$F$1568,3,0)-B939</f>
        <v>#N/A</v>
      </c>
      <c r="D939" s="238"/>
      <c r="E939" s="241"/>
    </row>
    <row r="940" spans="1:5" x14ac:dyDescent="0.3">
      <c r="A940" s="245"/>
      <c r="C940" s="18" t="e">
        <f>VLOOKUP(A940,'VDs DUELOS'!$D$3:$F$1568,3,0)-B940</f>
        <v>#N/A</v>
      </c>
      <c r="D940" s="238"/>
      <c r="E940" s="241"/>
    </row>
    <row r="941" spans="1:5" x14ac:dyDescent="0.3">
      <c r="A941" s="245"/>
      <c r="C941" s="18" t="e">
        <f>VLOOKUP(A941,'VDs DUELOS'!$D$3:$F$1568,3,0)-B941</f>
        <v>#N/A</v>
      </c>
      <c r="D941" s="238"/>
      <c r="E941" s="241"/>
    </row>
    <row r="942" spans="1:5" x14ac:dyDescent="0.3">
      <c r="A942" s="245"/>
      <c r="C942" s="18" t="e">
        <f>VLOOKUP(A942,'VDs DUELOS'!$D$3:$F$1568,3,0)-B942</f>
        <v>#N/A</v>
      </c>
      <c r="D942" s="238"/>
      <c r="E942" s="241"/>
    </row>
    <row r="943" spans="1:5" x14ac:dyDescent="0.3">
      <c r="A943" s="245"/>
      <c r="C943" s="18" t="e">
        <f>VLOOKUP(A943,'VDs DUELOS'!$D$3:$F$1568,3,0)-B943</f>
        <v>#N/A</v>
      </c>
      <c r="D943" s="238"/>
      <c r="E943" s="241"/>
    </row>
    <row r="944" spans="1:5" x14ac:dyDescent="0.3">
      <c r="A944" s="245"/>
      <c r="C944" s="18" t="e">
        <f>VLOOKUP(A944,'VDs DUELOS'!$D$3:$F$1568,3,0)-B944</f>
        <v>#N/A</v>
      </c>
      <c r="D944" s="238"/>
      <c r="E944" s="241"/>
    </row>
    <row r="945" spans="1:5" x14ac:dyDescent="0.3">
      <c r="A945" s="245"/>
      <c r="C945" s="18" t="e">
        <f>VLOOKUP(A945,'VDs DUELOS'!$D$3:$F$1568,3,0)-B945</f>
        <v>#N/A</v>
      </c>
      <c r="D945" s="238"/>
      <c r="E945" s="241"/>
    </row>
    <row r="946" spans="1:5" x14ac:dyDescent="0.3">
      <c r="A946" s="245"/>
      <c r="C946" s="18" t="e">
        <f>VLOOKUP(A946,'VDs DUELOS'!$D$3:$F$1568,3,0)-B946</f>
        <v>#N/A</v>
      </c>
      <c r="D946" s="238"/>
      <c r="E946" s="241"/>
    </row>
    <row r="947" spans="1:5" x14ac:dyDescent="0.3">
      <c r="A947" s="245"/>
      <c r="C947" s="18" t="e">
        <f>VLOOKUP(A947,'VDs DUELOS'!$D$3:$F$1568,3,0)-B947</f>
        <v>#N/A</v>
      </c>
      <c r="D947" s="238"/>
      <c r="E947" s="241"/>
    </row>
    <row r="948" spans="1:5" x14ac:dyDescent="0.3">
      <c r="A948" s="245"/>
      <c r="C948" s="18" t="e">
        <f>VLOOKUP(A948,'VDs DUELOS'!$D$3:$F$1568,3,0)-B948</f>
        <v>#N/A</v>
      </c>
      <c r="D948" s="238"/>
      <c r="E948" s="241"/>
    </row>
    <row r="949" spans="1:5" x14ac:dyDescent="0.3">
      <c r="A949" s="245"/>
      <c r="C949" s="18" t="e">
        <f>VLOOKUP(A949,'VDs DUELOS'!$D$3:$F$1568,3,0)-B949</f>
        <v>#N/A</v>
      </c>
      <c r="D949" s="238"/>
      <c r="E949" s="241"/>
    </row>
    <row r="950" spans="1:5" x14ac:dyDescent="0.3">
      <c r="A950" s="245"/>
      <c r="C950" s="18" t="e">
        <f>VLOOKUP(A950,'VDs DUELOS'!$D$3:$F$1568,3,0)-B950</f>
        <v>#N/A</v>
      </c>
      <c r="D950" s="238"/>
      <c r="E950" s="241"/>
    </row>
    <row r="951" spans="1:5" x14ac:dyDescent="0.3">
      <c r="A951" s="245"/>
      <c r="C951" s="18" t="e">
        <f>VLOOKUP(A951,'VDs DUELOS'!$D$3:$F$1568,3,0)-B951</f>
        <v>#N/A</v>
      </c>
      <c r="D951" s="238"/>
      <c r="E951" s="241"/>
    </row>
    <row r="952" spans="1:5" x14ac:dyDescent="0.3">
      <c r="A952" s="245"/>
      <c r="C952" s="18" t="e">
        <f>VLOOKUP(A952,'VDs DUELOS'!$D$3:$F$1568,3,0)-B952</f>
        <v>#N/A</v>
      </c>
      <c r="D952" s="238"/>
      <c r="E952" s="241"/>
    </row>
    <row r="953" spans="1:5" x14ac:dyDescent="0.3">
      <c r="A953" s="245"/>
      <c r="C953" s="18" t="e">
        <f>VLOOKUP(A953,'VDs DUELOS'!$D$3:$F$1568,3,0)-B953</f>
        <v>#N/A</v>
      </c>
      <c r="D953" s="238"/>
      <c r="E953" s="241"/>
    </row>
    <row r="954" spans="1:5" x14ac:dyDescent="0.3">
      <c r="A954" s="245"/>
      <c r="C954" s="18" t="e">
        <f>VLOOKUP(A954,'VDs DUELOS'!$D$3:$F$1568,3,0)-B954</f>
        <v>#N/A</v>
      </c>
      <c r="D954" s="238"/>
      <c r="E954" s="241"/>
    </row>
    <row r="955" spans="1:5" x14ac:dyDescent="0.3">
      <c r="A955" s="245"/>
      <c r="C955" s="18" t="e">
        <f>VLOOKUP(A955,'VDs DUELOS'!$D$3:$F$1568,3,0)-B955</f>
        <v>#N/A</v>
      </c>
      <c r="D955" s="238"/>
      <c r="E955" s="241"/>
    </row>
    <row r="956" spans="1:5" x14ac:dyDescent="0.3">
      <c r="A956" s="245"/>
      <c r="C956" s="18" t="e">
        <f>VLOOKUP(A956,'VDs DUELOS'!$D$3:$F$1568,3,0)-B956</f>
        <v>#N/A</v>
      </c>
      <c r="D956" s="238"/>
      <c r="E956" s="241"/>
    </row>
    <row r="957" spans="1:5" x14ac:dyDescent="0.3">
      <c r="A957" s="245"/>
      <c r="C957" s="18" t="e">
        <f>VLOOKUP(A957,'VDs DUELOS'!$D$3:$F$1568,3,0)-B957</f>
        <v>#N/A</v>
      </c>
      <c r="D957" s="238"/>
      <c r="E957" s="241"/>
    </row>
    <row r="958" spans="1:5" x14ac:dyDescent="0.3">
      <c r="A958" s="245"/>
      <c r="C958" s="18" t="e">
        <f>VLOOKUP(A958,'VDs DUELOS'!$D$3:$F$1568,3,0)-B958</f>
        <v>#N/A</v>
      </c>
      <c r="D958" s="238"/>
      <c r="E958" s="241"/>
    </row>
    <row r="959" spans="1:5" x14ac:dyDescent="0.3">
      <c r="A959" s="245"/>
      <c r="C959" s="18" t="e">
        <f>VLOOKUP(A959,'VDs DUELOS'!$D$3:$F$1568,3,0)-B959</f>
        <v>#N/A</v>
      </c>
      <c r="D959" s="238"/>
      <c r="E959" s="241"/>
    </row>
    <row r="960" spans="1:5" x14ac:dyDescent="0.3">
      <c r="A960" s="245"/>
      <c r="C960" s="18" t="e">
        <f>VLOOKUP(A960,'VDs DUELOS'!$D$3:$F$1568,3,0)-B960</f>
        <v>#N/A</v>
      </c>
      <c r="D960" s="238"/>
      <c r="E960" s="241"/>
    </row>
    <row r="961" spans="1:5" x14ac:dyDescent="0.3">
      <c r="A961" s="245"/>
      <c r="C961" s="18" t="e">
        <f>VLOOKUP(A961,'VDs DUELOS'!$D$3:$F$1568,3,0)-B961</f>
        <v>#N/A</v>
      </c>
      <c r="D961" s="238"/>
      <c r="E961" s="241"/>
    </row>
    <row r="962" spans="1:5" x14ac:dyDescent="0.3">
      <c r="A962" s="245"/>
      <c r="C962" s="18" t="e">
        <f>VLOOKUP(A962,'VDs DUELOS'!$D$3:$F$1568,3,0)-B962</f>
        <v>#N/A</v>
      </c>
      <c r="D962" s="238"/>
      <c r="E962" s="241"/>
    </row>
    <row r="963" spans="1:5" x14ac:dyDescent="0.3">
      <c r="A963" s="245"/>
      <c r="C963" s="18" t="e">
        <f>VLOOKUP(A963,'VDs DUELOS'!$D$3:$F$1568,3,0)-B963</f>
        <v>#N/A</v>
      </c>
      <c r="D963" s="238"/>
      <c r="E963" s="241"/>
    </row>
    <row r="964" spans="1:5" x14ac:dyDescent="0.3">
      <c r="A964" s="245"/>
      <c r="C964" s="18" t="e">
        <f>VLOOKUP(A964,'VDs DUELOS'!$D$3:$F$1568,3,0)-B964</f>
        <v>#N/A</v>
      </c>
      <c r="D964" s="238"/>
      <c r="E964" s="241"/>
    </row>
    <row r="965" spans="1:5" x14ac:dyDescent="0.3">
      <c r="A965" s="245"/>
      <c r="C965" s="18" t="e">
        <f>VLOOKUP(A965,'VDs DUELOS'!$D$3:$F$1568,3,0)-B965</f>
        <v>#N/A</v>
      </c>
      <c r="D965" s="238"/>
      <c r="E965" s="241"/>
    </row>
    <row r="966" spans="1:5" x14ac:dyDescent="0.3">
      <c r="A966" s="245"/>
      <c r="C966" s="18" t="e">
        <f>VLOOKUP(A966,'VDs DUELOS'!$D$3:$F$1568,3,0)-B966</f>
        <v>#N/A</v>
      </c>
      <c r="D966" s="238"/>
      <c r="E966" s="241"/>
    </row>
    <row r="967" spans="1:5" x14ac:dyDescent="0.3">
      <c r="A967" s="245"/>
      <c r="C967" s="18" t="e">
        <f>VLOOKUP(A967,'VDs DUELOS'!$D$3:$F$1568,3,0)-B967</f>
        <v>#N/A</v>
      </c>
      <c r="D967" s="238"/>
      <c r="E967" s="241"/>
    </row>
    <row r="968" spans="1:5" x14ac:dyDescent="0.3">
      <c r="A968" s="245"/>
      <c r="C968" s="18" t="e">
        <f>VLOOKUP(A968,'VDs DUELOS'!$D$3:$F$1568,3,0)-B968</f>
        <v>#N/A</v>
      </c>
      <c r="D968" s="238"/>
      <c r="E968" s="241"/>
    </row>
    <row r="969" spans="1:5" x14ac:dyDescent="0.3">
      <c r="A969" s="245"/>
      <c r="C969" s="18" t="e">
        <f>VLOOKUP(A969,'VDs DUELOS'!$D$3:$F$1568,3,0)-B969</f>
        <v>#N/A</v>
      </c>
      <c r="D969" s="238"/>
      <c r="E969" s="241"/>
    </row>
    <row r="970" spans="1:5" x14ac:dyDescent="0.3">
      <c r="A970" s="245"/>
      <c r="C970" s="18" t="e">
        <f>VLOOKUP(A970,'VDs DUELOS'!$D$3:$F$1568,3,0)-B970</f>
        <v>#N/A</v>
      </c>
      <c r="D970" s="238"/>
      <c r="E970" s="241"/>
    </row>
    <row r="971" spans="1:5" x14ac:dyDescent="0.3">
      <c r="A971" s="245"/>
      <c r="C971" s="18" t="e">
        <f>VLOOKUP(A971,'VDs DUELOS'!$D$3:$F$1568,3,0)-B971</f>
        <v>#N/A</v>
      </c>
      <c r="D971" s="238"/>
      <c r="E971" s="241"/>
    </row>
    <row r="972" spans="1:5" x14ac:dyDescent="0.3">
      <c r="A972" s="245"/>
      <c r="C972" s="18" t="e">
        <f>VLOOKUP(A972,'VDs DUELOS'!$D$3:$F$1568,3,0)-B972</f>
        <v>#N/A</v>
      </c>
      <c r="D972" s="238"/>
      <c r="E972" s="241"/>
    </row>
    <row r="973" spans="1:5" x14ac:dyDescent="0.3">
      <c r="A973" s="245"/>
      <c r="C973" s="18" t="e">
        <f>VLOOKUP(A973,'VDs DUELOS'!$D$3:$F$1568,3,0)-B973</f>
        <v>#N/A</v>
      </c>
      <c r="D973" s="238" t="e">
        <f>VLOOKUP(A973,'K1 Duelos'!$B$9:$D$39,3,0)-B973</f>
        <v>#N/A</v>
      </c>
      <c r="E973" s="241" t="e">
        <f>VLOOKUP(A973,'[1]RED DE VENTAS '!$A$1:$B$2228,2,0)</f>
        <v>#N/A</v>
      </c>
    </row>
    <row r="974" spans="1:5" x14ac:dyDescent="0.3">
      <c r="A974" s="245"/>
      <c r="C974" s="18" t="e">
        <f>VLOOKUP(A974,'VDs DUELOS'!$D$3:$F$1568,3,0)-B974</f>
        <v>#N/A</v>
      </c>
      <c r="D974" s="238"/>
      <c r="E974" s="241"/>
    </row>
    <row r="975" spans="1:5" x14ac:dyDescent="0.3">
      <c r="A975" s="245"/>
      <c r="C975" s="18" t="e">
        <f>VLOOKUP(A975,'VDs DUELOS'!$D$3:$F$1568,3,0)-B975</f>
        <v>#N/A</v>
      </c>
      <c r="D975" s="238"/>
      <c r="E975" s="241"/>
    </row>
    <row r="976" spans="1:5" x14ac:dyDescent="0.3">
      <c r="A976" s="245"/>
      <c r="C976" s="18" t="e">
        <f>VLOOKUP(A976,'VDs DUELOS'!$D$3:$F$1568,3,0)-B976</f>
        <v>#N/A</v>
      </c>
      <c r="D976" s="238"/>
      <c r="E976" s="241"/>
    </row>
    <row r="977" spans="1:5" x14ac:dyDescent="0.3">
      <c r="A977" s="245"/>
      <c r="C977" s="18" t="e">
        <f>VLOOKUP(A977,'VDs DUELOS'!$D$3:$F$1568,3,0)-B977</f>
        <v>#N/A</v>
      </c>
      <c r="D977" s="238"/>
      <c r="E977" s="241"/>
    </row>
    <row r="978" spans="1:5" x14ac:dyDescent="0.3">
      <c r="A978" s="245"/>
      <c r="C978" s="18" t="e">
        <f>VLOOKUP(A978,'VDs DUELOS'!$D$3:$F$1568,3,0)-B978</f>
        <v>#N/A</v>
      </c>
      <c r="D978" s="238"/>
      <c r="E978" s="241"/>
    </row>
    <row r="979" spans="1:5" x14ac:dyDescent="0.3">
      <c r="A979" s="245"/>
      <c r="C979" s="18" t="e">
        <f>VLOOKUP(A979,'VDs DUELOS'!$D$3:$F$1568,3,0)-B979</f>
        <v>#N/A</v>
      </c>
      <c r="D979" s="238"/>
      <c r="E979" s="241"/>
    </row>
    <row r="980" spans="1:5" x14ac:dyDescent="0.3">
      <c r="A980" s="245"/>
      <c r="C980" s="18" t="e">
        <f>VLOOKUP(A980,'VDs DUELOS'!$D$3:$F$1568,3,0)-B980</f>
        <v>#N/A</v>
      </c>
      <c r="D980" s="238"/>
      <c r="E980" s="241"/>
    </row>
    <row r="981" spans="1:5" x14ac:dyDescent="0.3">
      <c r="A981" s="245"/>
      <c r="C981" s="18" t="e">
        <f>VLOOKUP(A981,'VDs DUELOS'!$D$3:$F$1568,3,0)-B981</f>
        <v>#N/A</v>
      </c>
      <c r="D981" s="238"/>
      <c r="E981" s="241"/>
    </row>
    <row r="982" spans="1:5" x14ac:dyDescent="0.3">
      <c r="A982" s="245"/>
      <c r="C982" s="18" t="e">
        <f>VLOOKUP(A982,'VDs DUELOS'!$D$3:$F$1568,3,0)-B982</f>
        <v>#N/A</v>
      </c>
      <c r="D982" s="238"/>
      <c r="E982" s="241"/>
    </row>
    <row r="983" spans="1:5" x14ac:dyDescent="0.3">
      <c r="A983" s="245"/>
      <c r="C983" s="18" t="e">
        <f>VLOOKUP(A983,'VDs DUELOS'!$D$3:$F$1568,3,0)-B983</f>
        <v>#N/A</v>
      </c>
      <c r="D983" s="238" t="e">
        <f>VLOOKUP(A983,'K1 Duelos'!$B$9:$D$39,3,0)-B983</f>
        <v>#N/A</v>
      </c>
      <c r="E983" s="241" t="e">
        <f>VLOOKUP(A983,'[1]RED DE VENTAS '!$A$1:$B$2228,2,0)</f>
        <v>#N/A</v>
      </c>
    </row>
    <row r="984" spans="1:5" x14ac:dyDescent="0.3">
      <c r="A984" s="245"/>
      <c r="C984" s="18" t="e">
        <f>VLOOKUP(A984,'VDs DUELOS'!$D$3:$F$1568,3,0)-B984</f>
        <v>#N/A</v>
      </c>
      <c r="D984" s="238"/>
      <c r="E984" s="241"/>
    </row>
    <row r="985" spans="1:5" x14ac:dyDescent="0.3">
      <c r="A985" s="245"/>
      <c r="C985" s="18" t="e">
        <f>VLOOKUP(A985,'VDs DUELOS'!$D$3:$F$1568,3,0)-B985</f>
        <v>#N/A</v>
      </c>
      <c r="D985" s="238"/>
      <c r="E985" s="241"/>
    </row>
    <row r="986" spans="1:5" x14ac:dyDescent="0.3">
      <c r="A986" s="245"/>
      <c r="C986" s="18" t="e">
        <f>VLOOKUP(A986,'VDs DUELOS'!$D$3:$F$1568,3,0)-B986</f>
        <v>#N/A</v>
      </c>
      <c r="D986" s="238"/>
      <c r="E986" s="241"/>
    </row>
    <row r="987" spans="1:5" x14ac:dyDescent="0.3">
      <c r="A987" s="245"/>
      <c r="C987" s="18" t="e">
        <f>VLOOKUP(A987,'VDs DUELOS'!$D$3:$F$1568,3,0)-B987</f>
        <v>#N/A</v>
      </c>
      <c r="D987" s="238"/>
      <c r="E987" s="241"/>
    </row>
    <row r="988" spans="1:5" x14ac:dyDescent="0.3">
      <c r="A988" s="245"/>
      <c r="C988" s="18" t="e">
        <f>VLOOKUP(A988,'VDs DUELOS'!$D$3:$F$1568,3,0)-B988</f>
        <v>#N/A</v>
      </c>
      <c r="D988" s="238"/>
      <c r="E988" s="241"/>
    </row>
    <row r="989" spans="1:5" x14ac:dyDescent="0.3">
      <c r="A989" s="245"/>
      <c r="C989" s="18" t="e">
        <f>VLOOKUP(A989,'VDs DUELOS'!$D$3:$F$1568,3,0)-B989</f>
        <v>#N/A</v>
      </c>
      <c r="D989" s="238"/>
      <c r="E989" s="241"/>
    </row>
    <row r="990" spans="1:5" x14ac:dyDescent="0.3">
      <c r="A990" s="245"/>
      <c r="C990" s="18" t="e">
        <f>VLOOKUP(A990,'VDs DUELOS'!$D$3:$F$1568,3,0)-B990</f>
        <v>#N/A</v>
      </c>
      <c r="D990" s="238"/>
      <c r="E990" s="241"/>
    </row>
    <row r="991" spans="1:5" x14ac:dyDescent="0.3">
      <c r="A991" s="245"/>
      <c r="C991" s="18" t="e">
        <f>VLOOKUP(A991,'VDs DUELOS'!$D$3:$F$1568,3,0)-B991</f>
        <v>#N/A</v>
      </c>
      <c r="D991" s="238"/>
      <c r="E991" s="241"/>
    </row>
    <row r="992" spans="1:5" x14ac:dyDescent="0.3">
      <c r="A992" s="245"/>
      <c r="C992" s="18" t="e">
        <f>VLOOKUP(A992,'VDs DUELOS'!$D$3:$F$1568,3,0)-B992</f>
        <v>#N/A</v>
      </c>
      <c r="D992" s="238"/>
      <c r="E992" s="241"/>
    </row>
    <row r="993" spans="1:5" x14ac:dyDescent="0.3">
      <c r="A993" s="245"/>
      <c r="C993" s="18" t="e">
        <f>VLOOKUP(A993,'VDs DUELOS'!$D$3:$F$1568,3,0)-B993</f>
        <v>#N/A</v>
      </c>
      <c r="D993" s="238"/>
      <c r="E993" s="241"/>
    </row>
    <row r="994" spans="1:5" x14ac:dyDescent="0.3">
      <c r="A994" s="245"/>
      <c r="C994" s="18" t="e">
        <f>VLOOKUP(A994,'VDs DUELOS'!$D$3:$F$1568,3,0)-B994</f>
        <v>#N/A</v>
      </c>
      <c r="D994" s="238"/>
      <c r="E994" s="241"/>
    </row>
    <row r="995" spans="1:5" x14ac:dyDescent="0.3">
      <c r="A995" s="245"/>
      <c r="C995" s="18" t="e">
        <f>VLOOKUP(A995,'VDs DUELOS'!$D$3:$F$1568,3,0)-B995</f>
        <v>#N/A</v>
      </c>
      <c r="D995" s="238"/>
      <c r="E995" s="241"/>
    </row>
    <row r="996" spans="1:5" x14ac:dyDescent="0.3">
      <c r="A996" s="245"/>
      <c r="C996" s="18" t="e">
        <f>VLOOKUP(A996,'VDs DUELOS'!$D$3:$F$1568,3,0)-B996</f>
        <v>#N/A</v>
      </c>
      <c r="D996" s="238" t="e">
        <f>VLOOKUP(A996,'K1 Duelos'!$B$9:$D$39,3,0)-B996</f>
        <v>#N/A</v>
      </c>
      <c r="E996" s="241"/>
    </row>
    <row r="997" spans="1:5" x14ac:dyDescent="0.3">
      <c r="A997" s="245"/>
      <c r="C997" s="18" t="e">
        <f>VLOOKUP(A997,'VDs DUELOS'!$D$3:$F$1568,3,0)-B997</f>
        <v>#N/A</v>
      </c>
      <c r="D997" s="238"/>
      <c r="E997" s="241"/>
    </row>
    <row r="998" spans="1:5" x14ac:dyDescent="0.3">
      <c r="A998" s="245"/>
      <c r="C998" s="18" t="e">
        <f>VLOOKUP(A998,'VDs DUELOS'!$D$3:$F$1568,3,0)-B998</f>
        <v>#N/A</v>
      </c>
      <c r="D998" s="238"/>
      <c r="E998" s="241"/>
    </row>
    <row r="999" spans="1:5" x14ac:dyDescent="0.3">
      <c r="A999" s="245"/>
      <c r="C999" s="18" t="e">
        <f>VLOOKUP(A999,'VDs DUELOS'!$D$3:$F$1568,3,0)-B999</f>
        <v>#N/A</v>
      </c>
      <c r="D999" s="238"/>
      <c r="E999" s="241"/>
    </row>
    <row r="1000" spans="1:5" x14ac:dyDescent="0.3">
      <c r="A1000" s="245"/>
      <c r="C1000" s="18" t="e">
        <f>VLOOKUP(A1000,'VDs DUELOS'!$D$3:$F$1568,3,0)-B1000</f>
        <v>#N/A</v>
      </c>
      <c r="D1000" s="238"/>
      <c r="E1000" s="241"/>
    </row>
    <row r="1001" spans="1:5" x14ac:dyDescent="0.3">
      <c r="A1001" s="245"/>
      <c r="C1001" s="18" t="e">
        <f>VLOOKUP(A1001,'VDs DUELOS'!$D$3:$F$1568,3,0)-B1001</f>
        <v>#N/A</v>
      </c>
      <c r="D1001" s="238"/>
      <c r="E1001" s="241"/>
    </row>
    <row r="1002" spans="1:5" x14ac:dyDescent="0.3">
      <c r="A1002" s="245"/>
      <c r="C1002" s="18" t="e">
        <f>VLOOKUP(A1002,'VDs DUELOS'!$D$3:$F$1568,3,0)-B1002</f>
        <v>#N/A</v>
      </c>
      <c r="D1002" s="238"/>
      <c r="E1002" s="241"/>
    </row>
    <row r="1003" spans="1:5" x14ac:dyDescent="0.3">
      <c r="A1003" s="245"/>
      <c r="C1003" s="18" t="e">
        <f>VLOOKUP(A1003,'VDs DUELOS'!$D$3:$F$1568,3,0)-B1003</f>
        <v>#N/A</v>
      </c>
      <c r="D1003" s="238"/>
      <c r="E1003" s="241"/>
    </row>
    <row r="1004" spans="1:5" x14ac:dyDescent="0.3">
      <c r="A1004" s="245"/>
      <c r="C1004" s="18" t="e">
        <f>VLOOKUP(A1004,'VDs DUELOS'!$D$3:$F$1568,3,0)-B1004</f>
        <v>#N/A</v>
      </c>
      <c r="D1004" s="238"/>
      <c r="E1004" s="241"/>
    </row>
    <row r="1005" spans="1:5" x14ac:dyDescent="0.3">
      <c r="A1005" s="245"/>
      <c r="C1005" s="18" t="e">
        <f>VLOOKUP(A1005,'VDs DUELOS'!$D$3:$F$1568,3,0)-B1005</f>
        <v>#N/A</v>
      </c>
      <c r="D1005" s="238"/>
      <c r="E1005" s="241"/>
    </row>
    <row r="1006" spans="1:5" x14ac:dyDescent="0.3">
      <c r="A1006" s="245"/>
      <c r="C1006" s="18" t="e">
        <f>VLOOKUP(A1006,'VDs DUELOS'!$D$3:$F$1568,3,0)-B1006</f>
        <v>#N/A</v>
      </c>
      <c r="D1006" s="238"/>
      <c r="E1006" s="241"/>
    </row>
    <row r="1007" spans="1:5" x14ac:dyDescent="0.3">
      <c r="A1007" s="245"/>
      <c r="C1007" s="18" t="e">
        <f>VLOOKUP(A1007,'VDs DUELOS'!$D$3:$F$1568,3,0)-B1007</f>
        <v>#N/A</v>
      </c>
      <c r="D1007" s="238"/>
      <c r="E1007" s="241"/>
    </row>
    <row r="1008" spans="1:5" x14ac:dyDescent="0.3">
      <c r="A1008" s="245"/>
      <c r="C1008" s="18" t="e">
        <f>VLOOKUP(A1008,'VDs DUELOS'!$D$3:$F$1568,3,0)-B1008</f>
        <v>#N/A</v>
      </c>
      <c r="D1008" s="238"/>
      <c r="E1008" s="241"/>
    </row>
    <row r="1009" spans="1:5" x14ac:dyDescent="0.3">
      <c r="A1009" s="245"/>
      <c r="C1009" s="18" t="e">
        <f>VLOOKUP(A1009,'VDs DUELOS'!$D$3:$F$1568,3,0)-B1009</f>
        <v>#N/A</v>
      </c>
      <c r="D1009" s="238"/>
      <c r="E1009" s="241"/>
    </row>
    <row r="1010" spans="1:5" x14ac:dyDescent="0.3">
      <c r="A1010" s="245"/>
      <c r="C1010" s="18" t="e">
        <f>VLOOKUP(A1010,'VDs DUELOS'!$D$3:$F$1568,3,0)-B1010</f>
        <v>#N/A</v>
      </c>
      <c r="D1010" s="238"/>
      <c r="E1010" s="241"/>
    </row>
    <row r="1011" spans="1:5" x14ac:dyDescent="0.3">
      <c r="A1011" s="245"/>
      <c r="C1011" s="18" t="e">
        <f>VLOOKUP(A1011,'VDs DUELOS'!$D$3:$F$1568,3,0)-B1011</f>
        <v>#N/A</v>
      </c>
      <c r="D1011" s="238"/>
      <c r="E1011" s="241"/>
    </row>
    <row r="1012" spans="1:5" x14ac:dyDescent="0.3">
      <c r="A1012" s="245"/>
      <c r="C1012" s="18" t="e">
        <f>VLOOKUP(A1012,'VDs DUELOS'!$D$3:$F$1568,3,0)-B1012</f>
        <v>#N/A</v>
      </c>
      <c r="D1012" s="238"/>
      <c r="E1012" s="241"/>
    </row>
    <row r="1013" spans="1:5" x14ac:dyDescent="0.3">
      <c r="A1013" s="245"/>
      <c r="C1013" s="18" t="e">
        <f>VLOOKUP(A1013,'VDs DUELOS'!$D$3:$F$1568,3,0)-B1013</f>
        <v>#N/A</v>
      </c>
      <c r="D1013" s="238"/>
      <c r="E1013" s="241"/>
    </row>
    <row r="1014" spans="1:5" x14ac:dyDescent="0.3">
      <c r="A1014" s="245"/>
      <c r="C1014" s="18" t="e">
        <f>VLOOKUP(A1014,'VDs DUELOS'!$D$3:$F$1568,3,0)-B1014</f>
        <v>#N/A</v>
      </c>
      <c r="D1014" s="238"/>
      <c r="E1014" s="241"/>
    </row>
    <row r="1015" spans="1:5" x14ac:dyDescent="0.3">
      <c r="A1015" s="245"/>
      <c r="C1015" s="18" t="e">
        <f>VLOOKUP(A1015,'VDs DUELOS'!$D$3:$F$1568,3,0)-B1015</f>
        <v>#N/A</v>
      </c>
      <c r="D1015" s="238"/>
      <c r="E1015" s="241"/>
    </row>
    <row r="1016" spans="1:5" x14ac:dyDescent="0.3">
      <c r="A1016" s="245"/>
      <c r="C1016" s="18" t="e">
        <f>VLOOKUP(A1016,'VDs DUELOS'!$D$3:$F$1568,3,0)-B1016</f>
        <v>#N/A</v>
      </c>
      <c r="D1016" s="238"/>
      <c r="E1016" s="241"/>
    </row>
    <row r="1017" spans="1:5" x14ac:dyDescent="0.3">
      <c r="A1017" s="245"/>
      <c r="C1017" s="18" t="e">
        <f>VLOOKUP(A1017,'VDs DUELOS'!$D$3:$F$1568,3,0)-B1017</f>
        <v>#N/A</v>
      </c>
      <c r="D1017" s="238"/>
      <c r="E1017" s="241"/>
    </row>
    <row r="1018" spans="1:5" x14ac:dyDescent="0.3">
      <c r="A1018" s="245"/>
      <c r="C1018" s="18" t="e">
        <f>VLOOKUP(A1018,'VDs DUELOS'!$D$3:$F$1568,3,0)-B1018</f>
        <v>#N/A</v>
      </c>
      <c r="D1018" s="238"/>
      <c r="E1018" s="241"/>
    </row>
    <row r="1019" spans="1:5" x14ac:dyDescent="0.3">
      <c r="A1019" s="245"/>
      <c r="C1019" s="18" t="e">
        <f>VLOOKUP(A1019,'VDs DUELOS'!$D$3:$F$1568,3,0)-B1019</f>
        <v>#N/A</v>
      </c>
      <c r="D1019" s="238"/>
      <c r="E1019" s="241"/>
    </row>
    <row r="1020" spans="1:5" x14ac:dyDescent="0.3">
      <c r="A1020" s="245"/>
      <c r="C1020" s="18" t="e">
        <f>VLOOKUP(A1020,'VDs DUELOS'!$D$3:$F$1568,3,0)-B1020</f>
        <v>#N/A</v>
      </c>
      <c r="D1020" s="238"/>
      <c r="E1020" s="241"/>
    </row>
    <row r="1021" spans="1:5" x14ac:dyDescent="0.3">
      <c r="A1021" s="245"/>
      <c r="C1021" s="18" t="e">
        <f>VLOOKUP(A1021,'VDs DUELOS'!$D$3:$F$1568,3,0)-B1021</f>
        <v>#N/A</v>
      </c>
      <c r="D1021" s="238"/>
      <c r="E1021" s="241"/>
    </row>
    <row r="1022" spans="1:5" x14ac:dyDescent="0.3">
      <c r="A1022" s="245"/>
      <c r="C1022" s="18" t="e">
        <f>VLOOKUP(A1022,'VDs DUELOS'!$D$3:$F$1568,3,0)-B1022</f>
        <v>#N/A</v>
      </c>
      <c r="D1022" s="238"/>
      <c r="E1022" s="241"/>
    </row>
    <row r="1023" spans="1:5" x14ac:dyDescent="0.3">
      <c r="A1023" s="245"/>
      <c r="C1023" s="18" t="e">
        <f>VLOOKUP(A1023,'VDs DUELOS'!$D$3:$F$1568,3,0)-B1023</f>
        <v>#N/A</v>
      </c>
      <c r="D1023" s="238"/>
      <c r="E1023" s="241"/>
    </row>
    <row r="1024" spans="1:5" x14ac:dyDescent="0.3">
      <c r="A1024" s="245"/>
      <c r="C1024" s="18" t="e">
        <f>VLOOKUP(A1024,'VDs DUELOS'!$D$3:$F$1568,3,0)-B1024</f>
        <v>#N/A</v>
      </c>
      <c r="D1024" s="238"/>
      <c r="E1024" s="241"/>
    </row>
    <row r="1025" spans="1:5" x14ac:dyDescent="0.3">
      <c r="A1025" s="245"/>
      <c r="C1025" s="18" t="e">
        <f>VLOOKUP(A1025,'VDs DUELOS'!$D$3:$F$1568,3,0)-B1025</f>
        <v>#N/A</v>
      </c>
      <c r="D1025" s="238"/>
      <c r="E1025" s="241"/>
    </row>
    <row r="1026" spans="1:5" x14ac:dyDescent="0.3">
      <c r="A1026" s="245"/>
      <c r="C1026" s="18" t="e">
        <f>VLOOKUP(A1026,'VDs DUELOS'!$D$3:$F$1568,3,0)-B1026</f>
        <v>#N/A</v>
      </c>
      <c r="D1026" s="238"/>
      <c r="E1026" s="241"/>
    </row>
    <row r="1027" spans="1:5" x14ac:dyDescent="0.3">
      <c r="A1027" s="245"/>
      <c r="C1027" s="18" t="e">
        <f>VLOOKUP(A1027,'VDs DUELOS'!$D$3:$F$1568,3,0)-B1027</f>
        <v>#N/A</v>
      </c>
      <c r="D1027" s="238"/>
      <c r="E1027" s="241"/>
    </row>
    <row r="1028" spans="1:5" x14ac:dyDescent="0.3">
      <c r="A1028" s="245"/>
      <c r="C1028" s="18" t="e">
        <f>VLOOKUP(A1028,'VDs DUELOS'!$D$3:$F$1568,3,0)-B1028</f>
        <v>#N/A</v>
      </c>
      <c r="D1028" s="238"/>
      <c r="E1028" s="241"/>
    </row>
    <row r="1029" spans="1:5" x14ac:dyDescent="0.3">
      <c r="A1029" s="245"/>
      <c r="C1029" s="18" t="e">
        <f>VLOOKUP(A1029,'VDs DUELOS'!$D$3:$F$1568,3,0)-B1029</f>
        <v>#N/A</v>
      </c>
      <c r="D1029" s="238"/>
      <c r="E1029" s="241"/>
    </row>
    <row r="1030" spans="1:5" x14ac:dyDescent="0.3">
      <c r="A1030" s="245"/>
      <c r="C1030" s="18" t="e">
        <f>VLOOKUP(A1030,'VDs DUELOS'!$D$3:$F$1568,3,0)-B1030</f>
        <v>#N/A</v>
      </c>
      <c r="D1030" s="238"/>
      <c r="E1030" s="241"/>
    </row>
    <row r="1031" spans="1:5" x14ac:dyDescent="0.3">
      <c r="A1031" s="245"/>
      <c r="C1031" s="18" t="e">
        <f>VLOOKUP(A1031,'VDs DUELOS'!$D$3:$F$1568,3,0)-B1031</f>
        <v>#N/A</v>
      </c>
      <c r="D1031" s="238"/>
      <c r="E1031" s="241"/>
    </row>
    <row r="1032" spans="1:5" x14ac:dyDescent="0.3">
      <c r="A1032" s="245"/>
      <c r="C1032" s="18" t="e">
        <f>VLOOKUP(A1032,'VDs DUELOS'!$D$3:$F$1568,3,0)-B1032</f>
        <v>#N/A</v>
      </c>
      <c r="D1032" s="238"/>
      <c r="E1032" s="241"/>
    </row>
    <row r="1033" spans="1:5" x14ac:dyDescent="0.3">
      <c r="A1033" s="245"/>
      <c r="C1033" s="18" t="e">
        <f>VLOOKUP(A1033,'VDs DUELOS'!$D$3:$F$1568,3,0)-B1033</f>
        <v>#N/A</v>
      </c>
      <c r="D1033" s="238"/>
      <c r="E1033" s="241"/>
    </row>
    <row r="1034" spans="1:5" x14ac:dyDescent="0.3">
      <c r="A1034" s="245"/>
      <c r="C1034" s="18" t="e">
        <f>VLOOKUP(A1034,'VDs DUELOS'!$D$3:$F$1568,3,0)-B1034</f>
        <v>#N/A</v>
      </c>
      <c r="D1034" s="238"/>
      <c r="E1034" s="241"/>
    </row>
    <row r="1035" spans="1:5" x14ac:dyDescent="0.3">
      <c r="A1035" s="245"/>
      <c r="C1035" s="18" t="e">
        <f>VLOOKUP(A1035,'VDs DUELOS'!$D$3:$F$1568,3,0)-B1035</f>
        <v>#N/A</v>
      </c>
      <c r="D1035" s="238"/>
      <c r="E1035" s="241"/>
    </row>
    <row r="1036" spans="1:5" x14ac:dyDescent="0.3">
      <c r="A1036" s="245"/>
      <c r="C1036" s="18" t="e">
        <f>VLOOKUP(A1036,'VDs DUELOS'!$D$3:$F$1568,3,0)-B1036</f>
        <v>#N/A</v>
      </c>
      <c r="D1036" s="238"/>
      <c r="E1036" s="241"/>
    </row>
    <row r="1037" spans="1:5" x14ac:dyDescent="0.3">
      <c r="A1037" s="245"/>
      <c r="C1037" s="18" t="e">
        <f>VLOOKUP(A1037,'VDs DUELOS'!$D$3:$F$1568,3,0)-B1037</f>
        <v>#N/A</v>
      </c>
      <c r="D1037" s="238"/>
      <c r="E1037" s="241"/>
    </row>
    <row r="1038" spans="1:5" x14ac:dyDescent="0.3">
      <c r="A1038" s="245"/>
      <c r="C1038" s="18" t="e">
        <f>VLOOKUP(A1038,'VDs DUELOS'!$D$3:$F$1568,3,0)-B1038</f>
        <v>#N/A</v>
      </c>
      <c r="D1038" s="238"/>
      <c r="E1038" s="241"/>
    </row>
    <row r="1039" spans="1:5" x14ac:dyDescent="0.3">
      <c r="A1039" s="245"/>
      <c r="C1039" s="18" t="e">
        <f>VLOOKUP(A1039,'VDs DUELOS'!$D$3:$F$1568,3,0)-B1039</f>
        <v>#N/A</v>
      </c>
      <c r="D1039" s="238"/>
      <c r="E1039" s="241"/>
    </row>
    <row r="1040" spans="1:5" x14ac:dyDescent="0.3">
      <c r="A1040" s="245"/>
      <c r="C1040" s="18" t="e">
        <f>VLOOKUP(A1040,'VDs DUELOS'!$D$3:$F$1568,3,0)-B1040</f>
        <v>#N/A</v>
      </c>
      <c r="D1040" s="238"/>
      <c r="E1040" s="241"/>
    </row>
    <row r="1041" spans="1:5" x14ac:dyDescent="0.3">
      <c r="A1041" s="245"/>
      <c r="C1041" s="18" t="e">
        <f>VLOOKUP(A1041,'VDs DUELOS'!$D$3:$F$1568,3,0)-B1041</f>
        <v>#N/A</v>
      </c>
      <c r="D1041" s="238"/>
      <c r="E1041" s="241"/>
    </row>
    <row r="1042" spans="1:5" x14ac:dyDescent="0.3">
      <c r="A1042" s="245"/>
      <c r="C1042" s="18" t="e">
        <f>VLOOKUP(A1042,'VDs DUELOS'!$D$3:$F$1568,3,0)-B1042</f>
        <v>#N/A</v>
      </c>
      <c r="D1042" s="238" t="e">
        <f>VLOOKUP(A1042,'K1 Duelos'!$B$9:$D$39,3,0)-B1042</f>
        <v>#N/A</v>
      </c>
      <c r="E1042" s="241" t="e">
        <f>VLOOKUP(A1042,'[1]RED DE VENTAS '!$A$1:$B$2228,2,0)</f>
        <v>#N/A</v>
      </c>
    </row>
    <row r="1043" spans="1:5" x14ac:dyDescent="0.3">
      <c r="A1043" s="245"/>
      <c r="C1043" s="18" t="e">
        <f>VLOOKUP(A1043,'VDs DUELOS'!$D$3:$F$1568,3,0)-B1043</f>
        <v>#N/A</v>
      </c>
      <c r="D1043" s="238"/>
      <c r="E1043" s="241"/>
    </row>
    <row r="1044" spans="1:5" x14ac:dyDescent="0.3">
      <c r="A1044" s="245"/>
      <c r="C1044" s="18" t="e">
        <f>VLOOKUP(A1044,'VDs DUELOS'!$D$3:$F$1568,3,0)-B1044</f>
        <v>#N/A</v>
      </c>
      <c r="D1044" s="238"/>
      <c r="E1044" s="241"/>
    </row>
    <row r="1045" spans="1:5" x14ac:dyDescent="0.3">
      <c r="A1045" s="245"/>
      <c r="C1045" s="18" t="e">
        <f>VLOOKUP(A1045,'VDs DUELOS'!$D$3:$F$1568,3,0)-B1045</f>
        <v>#N/A</v>
      </c>
      <c r="D1045" s="238"/>
      <c r="E1045" s="241"/>
    </row>
    <row r="1046" spans="1:5" x14ac:dyDescent="0.3">
      <c r="A1046" s="245"/>
      <c r="C1046" s="18" t="e">
        <f>VLOOKUP(A1046,'VDs DUELOS'!$D$3:$F$1568,3,0)-B1046</f>
        <v>#N/A</v>
      </c>
      <c r="D1046" s="238" t="e">
        <f>VLOOKUP(A1046,'K1 Duelos'!$B$9:$D$39,3,0)-B1046</f>
        <v>#N/A</v>
      </c>
      <c r="E1046" s="241"/>
    </row>
    <row r="1047" spans="1:5" x14ac:dyDescent="0.3">
      <c r="A1047" s="245"/>
      <c r="C1047" s="18" t="e">
        <f>VLOOKUP(A1047,'VDs DUELOS'!$D$3:$F$1568,3,0)-B1047</f>
        <v>#N/A</v>
      </c>
      <c r="D1047" s="238"/>
      <c r="E1047" s="241"/>
    </row>
    <row r="1048" spans="1:5" x14ac:dyDescent="0.3">
      <c r="A1048" s="245"/>
      <c r="C1048" s="18" t="e">
        <f>VLOOKUP(A1048,'VDs DUELOS'!$D$3:$F$1568,3,0)-B1048</f>
        <v>#N/A</v>
      </c>
      <c r="D1048" s="238"/>
      <c r="E1048" s="241"/>
    </row>
    <row r="1049" spans="1:5" x14ac:dyDescent="0.3">
      <c r="A1049" s="245"/>
      <c r="C1049" s="18" t="e">
        <f>VLOOKUP(A1049,'VDs DUELOS'!$D$3:$F$1568,3,0)-B1049</f>
        <v>#N/A</v>
      </c>
      <c r="D1049" s="238"/>
      <c r="E1049" s="241"/>
    </row>
    <row r="1050" spans="1:5" x14ac:dyDescent="0.3">
      <c r="A1050" s="245"/>
      <c r="C1050" s="18" t="e">
        <f>VLOOKUP(A1050,'VDs DUELOS'!$D$3:$F$1568,3,0)-B1050</f>
        <v>#N/A</v>
      </c>
      <c r="D1050" s="238"/>
      <c r="E1050" s="241"/>
    </row>
    <row r="1051" spans="1:5" x14ac:dyDescent="0.3">
      <c r="A1051" s="245"/>
      <c r="C1051" s="18" t="e">
        <f>VLOOKUP(A1051,'VDs DUELOS'!$D$3:$F$1568,3,0)-B1051</f>
        <v>#N/A</v>
      </c>
      <c r="D1051" s="238"/>
      <c r="E1051" s="241"/>
    </row>
    <row r="1052" spans="1:5" x14ac:dyDescent="0.3">
      <c r="A1052" s="245"/>
      <c r="C1052" s="18" t="e">
        <f>VLOOKUP(A1052,'VDs DUELOS'!$D$3:$F$1568,3,0)-B1052</f>
        <v>#N/A</v>
      </c>
      <c r="D1052" s="238"/>
      <c r="E1052" s="241"/>
    </row>
    <row r="1053" spans="1:5" x14ac:dyDescent="0.3">
      <c r="A1053" s="245"/>
      <c r="C1053" s="18" t="e">
        <f>VLOOKUP(A1053,'VDs DUELOS'!$D$3:$F$1568,3,0)-B1053</f>
        <v>#N/A</v>
      </c>
      <c r="D1053" s="238"/>
      <c r="E1053" s="241"/>
    </row>
    <row r="1054" spans="1:5" x14ac:dyDescent="0.3">
      <c r="A1054" s="245"/>
      <c r="C1054" s="18" t="e">
        <f>VLOOKUP(A1054,'VDs DUELOS'!$D$3:$F$1568,3,0)-B1054</f>
        <v>#N/A</v>
      </c>
      <c r="D1054" s="238"/>
      <c r="E1054" s="241"/>
    </row>
    <row r="1055" spans="1:5" x14ac:dyDescent="0.3">
      <c r="A1055" s="245"/>
      <c r="C1055" s="18" t="e">
        <f>VLOOKUP(A1055,'VDs DUELOS'!$D$3:$F$1568,3,0)-B1055</f>
        <v>#N/A</v>
      </c>
      <c r="D1055" s="238"/>
      <c r="E1055" s="241"/>
    </row>
    <row r="1056" spans="1:5" x14ac:dyDescent="0.3">
      <c r="A1056" s="245"/>
      <c r="C1056" s="18" t="e">
        <f>VLOOKUP(A1056,'VDs DUELOS'!$D$3:$F$1568,3,0)-B1056</f>
        <v>#N/A</v>
      </c>
      <c r="D1056" s="238"/>
      <c r="E1056" s="241"/>
    </row>
    <row r="1057" spans="1:5" x14ac:dyDescent="0.3">
      <c r="A1057" s="245"/>
      <c r="C1057" s="18" t="e">
        <f>VLOOKUP(A1057,'VDs DUELOS'!$D$3:$F$1568,3,0)-B1057</f>
        <v>#N/A</v>
      </c>
      <c r="D1057" s="238"/>
      <c r="E1057" s="241"/>
    </row>
    <row r="1058" spans="1:5" x14ac:dyDescent="0.3">
      <c r="A1058" s="245"/>
      <c r="C1058" s="18" t="e">
        <f>VLOOKUP(A1058,'VDs DUELOS'!$D$3:$F$1568,3,0)-B1058</f>
        <v>#N/A</v>
      </c>
      <c r="D1058" s="238"/>
      <c r="E1058" s="241"/>
    </row>
    <row r="1059" spans="1:5" x14ac:dyDescent="0.3">
      <c r="A1059" s="245"/>
      <c r="C1059" s="18" t="e">
        <f>VLOOKUP(A1059,'VDs DUELOS'!$D$3:$F$1568,3,0)-B1059</f>
        <v>#N/A</v>
      </c>
      <c r="D1059" s="238"/>
      <c r="E1059" s="241"/>
    </row>
    <row r="1060" spans="1:5" x14ac:dyDescent="0.3">
      <c r="A1060" s="245"/>
      <c r="C1060" s="18" t="e">
        <f>VLOOKUP(A1060,'VDs DUELOS'!$D$3:$F$1568,3,0)-B1060</f>
        <v>#N/A</v>
      </c>
      <c r="D1060" s="238"/>
      <c r="E1060" s="241"/>
    </row>
    <row r="1061" spans="1:5" x14ac:dyDescent="0.3">
      <c r="A1061" s="245"/>
      <c r="C1061" s="18" t="e">
        <f>VLOOKUP(A1061,'VDs DUELOS'!$D$3:$F$1568,3,0)-B1061</f>
        <v>#N/A</v>
      </c>
      <c r="D1061" s="238" t="e">
        <f>VLOOKUP(A1061,'K1 Duelos'!$B$9:$D$39,3,0)-B1061</f>
        <v>#N/A</v>
      </c>
      <c r="E1061" s="241" t="e">
        <f>VLOOKUP(A1061,'[1]RED DE VENTAS '!$A$1:$B$2228,2,0)</f>
        <v>#N/A</v>
      </c>
    </row>
    <row r="1062" spans="1:5" x14ac:dyDescent="0.3">
      <c r="A1062" s="245"/>
      <c r="C1062" s="18" t="e">
        <f>VLOOKUP(A1062,'VDs DUELOS'!$D$3:$F$1568,3,0)-B1062</f>
        <v>#N/A</v>
      </c>
      <c r="D1062" s="238"/>
      <c r="E1062" s="241"/>
    </row>
    <row r="1063" spans="1:5" x14ac:dyDescent="0.3">
      <c r="A1063" s="245"/>
      <c r="C1063" s="18" t="e">
        <f>VLOOKUP(A1063,'VDs DUELOS'!$D$3:$F$1568,3,0)-B1063</f>
        <v>#N/A</v>
      </c>
      <c r="D1063" s="238"/>
      <c r="E1063" s="241"/>
    </row>
    <row r="1064" spans="1:5" x14ac:dyDescent="0.3">
      <c r="A1064" s="245"/>
      <c r="C1064" s="18" t="e">
        <f>VLOOKUP(A1064,'VDs DUELOS'!$D$3:$F$1568,3,0)-B1064</f>
        <v>#N/A</v>
      </c>
      <c r="D1064" s="238" t="e">
        <f>VLOOKUP(A1064,'K1 Duelos'!$B$9:$D$39,3,0)-B1064</f>
        <v>#N/A</v>
      </c>
      <c r="E1064" s="241"/>
    </row>
    <row r="1065" spans="1:5" x14ac:dyDescent="0.3">
      <c r="A1065" s="245"/>
      <c r="C1065" s="18" t="e">
        <f>VLOOKUP(A1065,'VDs DUELOS'!$D$3:$F$1568,3,0)-B1065</f>
        <v>#N/A</v>
      </c>
      <c r="D1065" s="238"/>
      <c r="E1065" s="241"/>
    </row>
    <row r="1066" spans="1:5" x14ac:dyDescent="0.3">
      <c r="A1066" s="245"/>
      <c r="C1066" s="18" t="e">
        <f>VLOOKUP(A1066,'VDs DUELOS'!$D$3:$F$1568,3,0)-B1066</f>
        <v>#N/A</v>
      </c>
      <c r="D1066" s="238" t="e">
        <f>VLOOKUP(A1066,'K1 Duelos'!$B$9:$D$39,3,0)-B1066</f>
        <v>#N/A</v>
      </c>
      <c r="E1066" s="241" t="e">
        <f>VLOOKUP(A1066,'[1]RED DE VENTAS '!$A$1:$B$2228,2,0)</f>
        <v>#N/A</v>
      </c>
    </row>
    <row r="1067" spans="1:5" x14ac:dyDescent="0.3">
      <c r="A1067" s="245"/>
      <c r="C1067" s="18" t="e">
        <f>VLOOKUP(A1067,'VDs DUELOS'!$D$3:$F$1568,3,0)-B1067</f>
        <v>#N/A</v>
      </c>
      <c r="D1067" s="238"/>
      <c r="E1067" s="241"/>
    </row>
    <row r="1068" spans="1:5" x14ac:dyDescent="0.3">
      <c r="A1068" s="245"/>
      <c r="C1068" s="18" t="e">
        <f>VLOOKUP(A1068,'VDs DUELOS'!$D$3:$F$1568,3,0)-B1068</f>
        <v>#N/A</v>
      </c>
      <c r="D1068" s="238"/>
      <c r="E1068" s="241"/>
    </row>
    <row r="1069" spans="1:5" x14ac:dyDescent="0.3">
      <c r="A1069" s="245"/>
      <c r="C1069" s="18" t="e">
        <f>VLOOKUP(A1069,'VDs DUELOS'!$D$3:$F$1568,3,0)-B1069</f>
        <v>#N/A</v>
      </c>
      <c r="D1069" s="238"/>
      <c r="E1069" s="241"/>
    </row>
    <row r="1070" spans="1:5" x14ac:dyDescent="0.3">
      <c r="A1070" s="245"/>
      <c r="C1070" s="18" t="e">
        <f>VLOOKUP(A1070,'VDs DUELOS'!$D$3:$F$1568,3,0)-B1070</f>
        <v>#N/A</v>
      </c>
      <c r="D1070" s="238"/>
      <c r="E1070" s="241"/>
    </row>
    <row r="1071" spans="1:5" x14ac:dyDescent="0.3">
      <c r="A1071" s="245"/>
      <c r="C1071" s="18" t="e">
        <f>VLOOKUP(A1071,'VDs DUELOS'!$D$3:$F$1568,3,0)-B1071</f>
        <v>#N/A</v>
      </c>
      <c r="D1071" s="238"/>
      <c r="E1071" s="241"/>
    </row>
    <row r="1072" spans="1:5" x14ac:dyDescent="0.3">
      <c r="A1072" s="245"/>
      <c r="C1072" s="18" t="e">
        <f>VLOOKUP(A1072,'VDs DUELOS'!$D$3:$F$1568,3,0)-B1072</f>
        <v>#N/A</v>
      </c>
      <c r="D1072" s="238"/>
      <c r="E1072" s="241"/>
    </row>
    <row r="1073" spans="1:5" x14ac:dyDescent="0.3">
      <c r="A1073" s="245"/>
      <c r="C1073" s="18" t="e">
        <f>VLOOKUP(A1073,'VDs DUELOS'!$D$3:$F$1568,3,0)-B1073</f>
        <v>#N/A</v>
      </c>
      <c r="D1073" s="238"/>
      <c r="E1073" s="241"/>
    </row>
    <row r="1074" spans="1:5" x14ac:dyDescent="0.3">
      <c r="A1074" s="245"/>
      <c r="C1074" s="18" t="e">
        <f>VLOOKUP(A1074,'VDs DUELOS'!$D$3:$F$1568,3,0)-B1074</f>
        <v>#N/A</v>
      </c>
      <c r="D1074" s="238" t="e">
        <f>VLOOKUP(A1074,'K1 Duelos'!$B$9:$D$39,3,0)-B1074</f>
        <v>#N/A</v>
      </c>
      <c r="E1074" s="241"/>
    </row>
    <row r="1075" spans="1:5" x14ac:dyDescent="0.3">
      <c r="A1075" s="245"/>
      <c r="C1075" s="18" t="e">
        <f>VLOOKUP(A1075,'VDs DUELOS'!$D$3:$F$1568,3,0)-B1075</f>
        <v>#N/A</v>
      </c>
      <c r="D1075" s="238" t="e">
        <f>VLOOKUP(A1075,'K1 Duelos'!$B$9:$D$39,3,0)-B1075</f>
        <v>#N/A</v>
      </c>
      <c r="E1075" s="241"/>
    </row>
    <row r="1076" spans="1:5" x14ac:dyDescent="0.3">
      <c r="A1076" s="245"/>
      <c r="C1076" s="18" t="e">
        <f>VLOOKUP(A1076,'VDs DUELOS'!$D$3:$F$1568,3,0)-B1076</f>
        <v>#N/A</v>
      </c>
      <c r="D1076" s="238" t="e">
        <f>VLOOKUP(A1076,'K1 Duelos'!$B$9:$D$39,3,0)-B1076</f>
        <v>#N/A</v>
      </c>
      <c r="E1076" s="241"/>
    </row>
    <row r="1077" spans="1:5" x14ac:dyDescent="0.3">
      <c r="A1077" s="245"/>
      <c r="C1077" s="18" t="e">
        <f>VLOOKUP(A1077,'VDs DUELOS'!$D$3:$F$1568,3,0)-B1077</f>
        <v>#N/A</v>
      </c>
      <c r="D1077" s="238" t="e">
        <f>VLOOKUP(A1077,'K1 Duelos'!$B$9:$D$39,3,0)-B1077</f>
        <v>#N/A</v>
      </c>
      <c r="E1077" s="241"/>
    </row>
    <row r="1078" spans="1:5" x14ac:dyDescent="0.3">
      <c r="A1078" s="245"/>
      <c r="C1078" s="18" t="e">
        <f>VLOOKUP(A1078,'VDs DUELOS'!$D$3:$F$1568,3,0)-B1078</f>
        <v>#N/A</v>
      </c>
      <c r="D1078" s="238"/>
      <c r="E1078" s="241"/>
    </row>
    <row r="1079" spans="1:5" x14ac:dyDescent="0.3">
      <c r="A1079" s="245"/>
      <c r="C1079" s="18" t="e">
        <f>VLOOKUP(A1079,'VDs DUELOS'!$D$3:$F$1568,3,0)-B1079</f>
        <v>#N/A</v>
      </c>
      <c r="D1079" s="238"/>
      <c r="E1079" s="241"/>
    </row>
    <row r="1080" spans="1:5" x14ac:dyDescent="0.3">
      <c r="A1080" s="245"/>
      <c r="C1080" s="18" t="e">
        <f>VLOOKUP(A1080,'VDs DUELOS'!$D$3:$F$1568,3,0)-B1080</f>
        <v>#N/A</v>
      </c>
      <c r="D1080" s="238"/>
      <c r="E1080" s="241"/>
    </row>
    <row r="1081" spans="1:5" x14ac:dyDescent="0.3">
      <c r="A1081" s="245"/>
      <c r="C1081" s="18" t="e">
        <f>VLOOKUP(A1081,'VDs DUELOS'!$D$3:$F$1568,3,0)-B1081</f>
        <v>#N/A</v>
      </c>
      <c r="D1081" s="238"/>
      <c r="E1081" s="241"/>
    </row>
    <row r="1082" spans="1:5" x14ac:dyDescent="0.3">
      <c r="A1082" s="245"/>
      <c r="C1082" s="18" t="e">
        <f>VLOOKUP(A1082,'VDs DUELOS'!$D$3:$F$1568,3,0)-B1082</f>
        <v>#N/A</v>
      </c>
      <c r="D1082" s="238"/>
      <c r="E1082" s="241"/>
    </row>
    <row r="1083" spans="1:5" x14ac:dyDescent="0.3">
      <c r="A1083" s="245"/>
      <c r="C1083" s="18" t="e">
        <f>VLOOKUP(A1083,'VDs DUELOS'!$D$3:$F$1568,3,0)-B1083</f>
        <v>#N/A</v>
      </c>
      <c r="D1083" s="238"/>
      <c r="E1083" s="241"/>
    </row>
    <row r="1084" spans="1:5" x14ac:dyDescent="0.3">
      <c r="A1084" s="245"/>
      <c r="C1084" s="18" t="e">
        <f>VLOOKUP(A1084,'VDs DUELOS'!$D$3:$F$1568,3,0)-B1084</f>
        <v>#N/A</v>
      </c>
      <c r="D1084" s="238"/>
      <c r="E1084" s="241"/>
    </row>
    <row r="1085" spans="1:5" x14ac:dyDescent="0.3">
      <c r="A1085" s="245"/>
      <c r="C1085" s="18" t="e">
        <f>VLOOKUP(A1085,'VDs DUELOS'!$D$3:$F$1568,3,0)-B1085</f>
        <v>#N/A</v>
      </c>
      <c r="D1085" s="238"/>
      <c r="E1085" s="241"/>
    </row>
    <row r="1086" spans="1:5" x14ac:dyDescent="0.3">
      <c r="A1086" s="245"/>
      <c r="C1086" s="18" t="e">
        <f>VLOOKUP(A1086,'VDs DUELOS'!$D$3:$F$1568,3,0)-B1086</f>
        <v>#N/A</v>
      </c>
      <c r="D1086" s="238"/>
      <c r="E1086" s="241"/>
    </row>
    <row r="1087" spans="1:5" x14ac:dyDescent="0.3">
      <c r="A1087" s="245"/>
      <c r="C1087" s="18" t="e">
        <f>VLOOKUP(A1087,'VDs DUELOS'!$D$3:$F$1568,3,0)-B1087</f>
        <v>#N/A</v>
      </c>
      <c r="D1087" s="238"/>
      <c r="E1087" s="241"/>
    </row>
    <row r="1088" spans="1:5" x14ac:dyDescent="0.3">
      <c r="A1088" s="245"/>
      <c r="C1088" s="18" t="e">
        <f>VLOOKUP(A1088,'VDs DUELOS'!$D$3:$F$1568,3,0)-B1088</f>
        <v>#N/A</v>
      </c>
      <c r="D1088" s="238"/>
      <c r="E1088" s="241"/>
    </row>
    <row r="1089" spans="1:5" x14ac:dyDescent="0.3">
      <c r="A1089" s="245"/>
      <c r="C1089" s="18" t="e">
        <f>VLOOKUP(A1089,'VDs DUELOS'!$D$3:$F$1568,3,0)-B1089</f>
        <v>#N/A</v>
      </c>
      <c r="D1089" s="238"/>
      <c r="E1089" s="241"/>
    </row>
    <row r="1090" spans="1:5" x14ac:dyDescent="0.3">
      <c r="A1090" s="245"/>
      <c r="C1090" s="18" t="e">
        <f>VLOOKUP(A1090,'VDs DUELOS'!$D$3:$F$1568,3,0)-B1090</f>
        <v>#N/A</v>
      </c>
      <c r="D1090" s="238"/>
      <c r="E1090" s="241"/>
    </row>
    <row r="1091" spans="1:5" x14ac:dyDescent="0.3">
      <c r="A1091" s="245"/>
      <c r="C1091" s="18" t="e">
        <f>VLOOKUP(A1091,'VDs DUELOS'!$D$3:$F$1568,3,0)-B1091</f>
        <v>#N/A</v>
      </c>
      <c r="D1091" s="238"/>
      <c r="E1091" s="241"/>
    </row>
    <row r="1092" spans="1:5" x14ac:dyDescent="0.3">
      <c r="A1092" s="245"/>
      <c r="C1092" s="18" t="e">
        <f>VLOOKUP(A1092,'VDs DUELOS'!$D$3:$F$1568,3,0)-B1092</f>
        <v>#N/A</v>
      </c>
      <c r="D1092" s="238" t="e">
        <f>VLOOKUP(A1092,'K1 Duelos'!$B$9:$D$39,3,0)-B1092</f>
        <v>#N/A</v>
      </c>
      <c r="E1092" s="241"/>
    </row>
    <row r="1093" spans="1:5" x14ac:dyDescent="0.3">
      <c r="A1093" s="245"/>
      <c r="C1093" s="18" t="e">
        <f>VLOOKUP(A1093,'VDs DUELOS'!$D$3:$F$1568,3,0)-B1093</f>
        <v>#N/A</v>
      </c>
      <c r="D1093" s="238" t="e">
        <f>VLOOKUP(A1093,'K1 Duelos'!$B$9:$D$39,3,0)-B1093</f>
        <v>#N/A</v>
      </c>
      <c r="E1093" s="241"/>
    </row>
    <row r="1094" spans="1:5" x14ac:dyDescent="0.3">
      <c r="A1094" s="245"/>
      <c r="C1094" s="18" t="e">
        <f>VLOOKUP(A1094,'VDs DUELOS'!$D$3:$F$1568,3,0)-B1094</f>
        <v>#N/A</v>
      </c>
      <c r="D1094" s="238"/>
      <c r="E1094" s="241"/>
    </row>
    <row r="1095" spans="1:5" x14ac:dyDescent="0.3">
      <c r="A1095" s="245"/>
      <c r="C1095" s="18" t="e">
        <f>VLOOKUP(A1095,'VDs DUELOS'!$D$3:$F$1568,3,0)-B1095</f>
        <v>#N/A</v>
      </c>
      <c r="D1095" s="238"/>
      <c r="E1095" s="241"/>
    </row>
    <row r="1096" spans="1:5" x14ac:dyDescent="0.3">
      <c r="A1096" s="245"/>
      <c r="C1096" s="18" t="e">
        <f>VLOOKUP(A1096,'VDs DUELOS'!$D$3:$F$1568,3,0)-B1096</f>
        <v>#N/A</v>
      </c>
      <c r="D1096" s="238"/>
      <c r="E1096" s="241"/>
    </row>
    <row r="1097" spans="1:5" x14ac:dyDescent="0.3">
      <c r="A1097" s="245"/>
      <c r="C1097" s="18" t="e">
        <f>VLOOKUP(A1097,'VDs DUELOS'!$D$3:$F$1568,3,0)-B1097</f>
        <v>#N/A</v>
      </c>
      <c r="D1097" s="238"/>
      <c r="E1097" s="241"/>
    </row>
    <row r="1098" spans="1:5" x14ac:dyDescent="0.3">
      <c r="A1098" s="245"/>
      <c r="C1098" s="18" t="e">
        <f>VLOOKUP(A1098,'VDs DUELOS'!$D$3:$F$1568,3,0)-B1098</f>
        <v>#N/A</v>
      </c>
      <c r="D1098" s="238"/>
      <c r="E1098" s="241"/>
    </row>
    <row r="1099" spans="1:5" x14ac:dyDescent="0.3">
      <c r="A1099" s="245"/>
      <c r="C1099" s="18" t="e">
        <f>VLOOKUP(A1099,'VDs DUELOS'!$D$3:$F$1568,3,0)-B1099</f>
        <v>#N/A</v>
      </c>
      <c r="D1099" s="238"/>
      <c r="E1099" s="241"/>
    </row>
    <row r="1100" spans="1:5" x14ac:dyDescent="0.3">
      <c r="A1100" s="245"/>
      <c r="C1100" s="18" t="e">
        <f>VLOOKUP(A1100,'VDs DUELOS'!$D$3:$F$1568,3,0)-B1100</f>
        <v>#N/A</v>
      </c>
      <c r="D1100" s="238"/>
      <c r="E1100" s="241"/>
    </row>
    <row r="1101" spans="1:5" x14ac:dyDescent="0.3">
      <c r="A1101" s="245"/>
      <c r="C1101" s="18" t="e">
        <f>VLOOKUP(A1101,'VDs DUELOS'!$D$3:$F$1568,3,0)-B1101</f>
        <v>#N/A</v>
      </c>
      <c r="D1101" s="238"/>
      <c r="E1101" s="241"/>
    </row>
    <row r="1102" spans="1:5" x14ac:dyDescent="0.3">
      <c r="A1102" s="245"/>
      <c r="C1102" s="18" t="e">
        <f>VLOOKUP(A1102,'VDs DUELOS'!$D$3:$F$1568,3,0)-B1102</f>
        <v>#N/A</v>
      </c>
      <c r="D1102" s="238"/>
      <c r="E1102" s="241"/>
    </row>
    <row r="1103" spans="1:5" x14ac:dyDescent="0.3">
      <c r="A1103" s="245"/>
      <c r="C1103" s="18" t="e">
        <f>VLOOKUP(A1103,'VDs DUELOS'!$D$3:$F$1568,3,0)-B1103</f>
        <v>#N/A</v>
      </c>
      <c r="D1103" s="238"/>
      <c r="E1103" s="241"/>
    </row>
    <row r="1104" spans="1:5" x14ac:dyDescent="0.3">
      <c r="A1104" s="245"/>
      <c r="C1104" s="18" t="e">
        <f>VLOOKUP(A1104,'VDs DUELOS'!$D$3:$F$1568,3,0)-B1104</f>
        <v>#N/A</v>
      </c>
      <c r="D1104" s="238"/>
      <c r="E1104" s="241"/>
    </row>
    <row r="1105" spans="1:5" x14ac:dyDescent="0.3">
      <c r="A1105" s="245"/>
      <c r="C1105" s="18" t="e">
        <f>VLOOKUP(A1105,'VDs DUELOS'!$D$3:$F$1568,3,0)-B1105</f>
        <v>#N/A</v>
      </c>
      <c r="D1105" s="238"/>
      <c r="E1105" s="241"/>
    </row>
    <row r="1106" spans="1:5" x14ac:dyDescent="0.3">
      <c r="A1106" s="245"/>
      <c r="C1106" s="18" t="e">
        <f>VLOOKUP(A1106,'VDs DUELOS'!$D$3:$F$1568,3,0)-B1106</f>
        <v>#N/A</v>
      </c>
      <c r="D1106" s="238"/>
      <c r="E1106" s="241"/>
    </row>
    <row r="1107" spans="1:5" x14ac:dyDescent="0.3">
      <c r="A1107" s="245"/>
      <c r="C1107" s="18" t="e">
        <f>VLOOKUP(A1107,'VDs DUELOS'!$D$3:$F$1568,3,0)-B1107</f>
        <v>#N/A</v>
      </c>
      <c r="D1107" s="238"/>
      <c r="E1107" s="241"/>
    </row>
    <row r="1108" spans="1:5" x14ac:dyDescent="0.3">
      <c r="A1108" s="245"/>
      <c r="C1108" s="18" t="e">
        <f>VLOOKUP(A1108,'VDs DUELOS'!$D$3:$F$1568,3,0)-B1108</f>
        <v>#N/A</v>
      </c>
      <c r="D1108" s="238"/>
      <c r="E1108" s="241"/>
    </row>
    <row r="1109" spans="1:5" x14ac:dyDescent="0.3">
      <c r="A1109" s="245"/>
      <c r="C1109" s="18" t="e">
        <f>VLOOKUP(A1109,'VDs DUELOS'!$D$3:$F$1568,3,0)-B1109</f>
        <v>#N/A</v>
      </c>
      <c r="D1109" s="238"/>
      <c r="E1109" s="241"/>
    </row>
    <row r="1110" spans="1:5" x14ac:dyDescent="0.3">
      <c r="A1110" s="245"/>
      <c r="C1110" s="18" t="e">
        <f>VLOOKUP(A1110,'VDs DUELOS'!$D$3:$F$1568,3,0)-B1110</f>
        <v>#N/A</v>
      </c>
      <c r="D1110" s="238"/>
      <c r="E1110" s="241"/>
    </row>
    <row r="1111" spans="1:5" x14ac:dyDescent="0.3">
      <c r="A1111" s="245"/>
      <c r="C1111" s="18" t="e">
        <f>VLOOKUP(A1111,'VDs DUELOS'!$D$3:$F$1568,3,0)-B1111</f>
        <v>#N/A</v>
      </c>
      <c r="D1111" s="238"/>
      <c r="E1111" s="241"/>
    </row>
    <row r="1112" spans="1:5" x14ac:dyDescent="0.3">
      <c r="A1112" s="245"/>
      <c r="C1112" s="18" t="e">
        <f>VLOOKUP(A1112,'VDs DUELOS'!$D$3:$F$1568,3,0)-B1112</f>
        <v>#N/A</v>
      </c>
      <c r="D1112" s="238"/>
      <c r="E1112" s="241"/>
    </row>
    <row r="1113" spans="1:5" x14ac:dyDescent="0.3">
      <c r="A1113" s="245"/>
      <c r="C1113" s="18" t="e">
        <f>VLOOKUP(A1113,'VDs DUELOS'!$D$3:$F$1568,3,0)-B1113</f>
        <v>#N/A</v>
      </c>
      <c r="D1113" s="238" t="e">
        <f>VLOOKUP(A1113,'K1 Duelos'!$B$9:$D$39,3,0)-B1113</f>
        <v>#N/A</v>
      </c>
      <c r="E1113" s="241"/>
    </row>
    <row r="1114" spans="1:5" x14ac:dyDescent="0.3">
      <c r="A1114" s="245"/>
      <c r="C1114" s="18" t="e">
        <f>VLOOKUP(A1114,'VDs DUELOS'!$D$3:$F$1568,3,0)-B1114</f>
        <v>#N/A</v>
      </c>
      <c r="D1114" s="238"/>
      <c r="E1114" s="241"/>
    </row>
    <row r="1115" spans="1:5" x14ac:dyDescent="0.3">
      <c r="A1115" s="245"/>
      <c r="C1115" s="18" t="e">
        <f>VLOOKUP(A1115,'VDs DUELOS'!$D$3:$F$1568,3,0)-B1115</f>
        <v>#N/A</v>
      </c>
      <c r="D1115" s="238"/>
      <c r="E1115" s="241"/>
    </row>
    <row r="1116" spans="1:5" x14ac:dyDescent="0.3">
      <c r="A1116" s="245"/>
      <c r="C1116" s="18" t="e">
        <f>VLOOKUP(A1116,'VDs DUELOS'!$D$3:$F$1568,3,0)-B1116</f>
        <v>#N/A</v>
      </c>
      <c r="D1116" s="238"/>
      <c r="E1116" s="241"/>
    </row>
    <row r="1117" spans="1:5" x14ac:dyDescent="0.3">
      <c r="A1117" s="245"/>
      <c r="C1117" s="18" t="e">
        <f>VLOOKUP(A1117,'VDs DUELOS'!$D$3:$F$1568,3,0)-B1117</f>
        <v>#N/A</v>
      </c>
      <c r="D1117" s="238"/>
      <c r="E1117" s="241"/>
    </row>
    <row r="1118" spans="1:5" x14ac:dyDescent="0.3">
      <c r="A1118" s="245"/>
      <c r="C1118" s="18" t="e">
        <f>VLOOKUP(A1118,'VDs DUELOS'!$D$3:$F$1568,3,0)-B1118</f>
        <v>#N/A</v>
      </c>
      <c r="D1118" s="238"/>
      <c r="E1118" s="241"/>
    </row>
    <row r="1119" spans="1:5" x14ac:dyDescent="0.3">
      <c r="A1119" s="245"/>
      <c r="C1119" s="18" t="e">
        <f>VLOOKUP(A1119,'VDs DUELOS'!$D$3:$F$1568,3,0)-B1119</f>
        <v>#N/A</v>
      </c>
      <c r="D1119" s="238"/>
      <c r="E1119" s="241"/>
    </row>
    <row r="1120" spans="1:5" x14ac:dyDescent="0.3">
      <c r="A1120" s="245"/>
      <c r="C1120" s="18" t="e">
        <f>VLOOKUP(A1120,'VDs DUELOS'!$D$3:$F$1568,3,0)-B1120</f>
        <v>#N/A</v>
      </c>
      <c r="D1120" s="238" t="e">
        <f>VLOOKUP(A1120,'K1 Duelos'!$B$9:$D$39,3,0)-B1120</f>
        <v>#N/A</v>
      </c>
      <c r="E1120" s="241"/>
    </row>
    <row r="1121" spans="1:5" x14ac:dyDescent="0.3">
      <c r="A1121" s="245"/>
      <c r="C1121" s="18" t="e">
        <f>VLOOKUP(A1121,'VDs DUELOS'!$D$3:$F$1568,3,0)-B1121</f>
        <v>#N/A</v>
      </c>
      <c r="D1121" s="238" t="e">
        <f>VLOOKUP(A1121,'K1 Duelos'!$B$9:$D$39,3,0)-B1121</f>
        <v>#N/A</v>
      </c>
      <c r="E1121" s="241"/>
    </row>
    <row r="1122" spans="1:5" x14ac:dyDescent="0.3">
      <c r="A1122" s="245"/>
      <c r="C1122" s="18" t="e">
        <f>VLOOKUP(A1122,'VDs DUELOS'!$D$3:$F$1568,3,0)-B1122</f>
        <v>#N/A</v>
      </c>
      <c r="D1122" s="238"/>
      <c r="E1122" s="241"/>
    </row>
    <row r="1123" spans="1:5" x14ac:dyDescent="0.3">
      <c r="A1123" s="245"/>
      <c r="C1123" s="18" t="e">
        <f>VLOOKUP(A1123,'VDs DUELOS'!$D$3:$F$1568,3,0)-B1123</f>
        <v>#N/A</v>
      </c>
      <c r="D1123" s="238"/>
      <c r="E1123" s="241"/>
    </row>
    <row r="1124" spans="1:5" x14ac:dyDescent="0.3">
      <c r="A1124" s="245"/>
      <c r="C1124" s="18" t="e">
        <f>VLOOKUP(A1124,'VDs DUELOS'!$D$3:$F$1568,3,0)-B1124</f>
        <v>#N/A</v>
      </c>
      <c r="D1124" s="238"/>
      <c r="E1124" s="241"/>
    </row>
    <row r="1125" spans="1:5" x14ac:dyDescent="0.3">
      <c r="A1125" s="245"/>
      <c r="C1125" s="18" t="e">
        <f>VLOOKUP(A1125,'VDs DUELOS'!$D$3:$F$1568,3,0)-B1125</f>
        <v>#N/A</v>
      </c>
      <c r="D1125" s="238"/>
      <c r="E1125" s="241"/>
    </row>
    <row r="1126" spans="1:5" x14ac:dyDescent="0.3">
      <c r="A1126" s="245"/>
      <c r="C1126" s="18" t="e">
        <f>VLOOKUP(A1126,'VDs DUELOS'!$D$3:$F$1568,3,0)-B1126</f>
        <v>#N/A</v>
      </c>
      <c r="D1126" s="238"/>
      <c r="E1126" s="241"/>
    </row>
    <row r="1127" spans="1:5" x14ac:dyDescent="0.3">
      <c r="A1127" s="245"/>
      <c r="C1127" s="18" t="e">
        <f>VLOOKUP(A1127,'VDs DUELOS'!$D$3:$F$1568,3,0)-B1127</f>
        <v>#N/A</v>
      </c>
      <c r="D1127" s="238"/>
      <c r="E1127" s="238"/>
    </row>
    <row r="1128" spans="1:5" x14ac:dyDescent="0.3">
      <c r="A1128" s="245"/>
      <c r="C1128" s="18" t="e">
        <f>VLOOKUP(A1128,'VDs DUELOS'!$D$3:$F$1568,3,0)-B1128</f>
        <v>#N/A</v>
      </c>
      <c r="D1128" s="238"/>
      <c r="E1128" s="241"/>
    </row>
    <row r="1129" spans="1:5" x14ac:dyDescent="0.3">
      <c r="A1129" s="245"/>
      <c r="C1129" s="18" t="e">
        <f>VLOOKUP(A1129,'VDs DUELOS'!$D$3:$F$1568,3,0)-B1129</f>
        <v>#N/A</v>
      </c>
      <c r="D1129" s="238"/>
      <c r="E1129" s="241"/>
    </row>
    <row r="1130" spans="1:5" x14ac:dyDescent="0.3">
      <c r="A1130" s="245"/>
      <c r="C1130" s="18" t="e">
        <f>VLOOKUP(A1130,'VDs DUELOS'!$D$3:$F$1568,3,0)-B1130</f>
        <v>#N/A</v>
      </c>
      <c r="D1130" s="238"/>
      <c r="E1130" s="241"/>
    </row>
    <row r="1131" spans="1:5" x14ac:dyDescent="0.3">
      <c r="A1131" s="245"/>
      <c r="C1131" s="18" t="e">
        <f>VLOOKUP(A1131,'VDs DUELOS'!$D$3:$F$1568,3,0)-B1131</f>
        <v>#N/A</v>
      </c>
      <c r="D1131" s="238"/>
      <c r="E1131" s="241"/>
    </row>
    <row r="1132" spans="1:5" x14ac:dyDescent="0.3">
      <c r="A1132" s="245"/>
      <c r="C1132" s="18" t="e">
        <f>VLOOKUP(A1132,'VDs DUELOS'!$D$3:$F$1568,3,0)-B1132</f>
        <v>#N/A</v>
      </c>
      <c r="D1132" s="238"/>
      <c r="E1132" s="241"/>
    </row>
    <row r="1133" spans="1:5" x14ac:dyDescent="0.3">
      <c r="A1133" s="245"/>
      <c r="C1133" s="18" t="e">
        <f>VLOOKUP(A1133,'VDs DUELOS'!$D$3:$F$1568,3,0)-B1133</f>
        <v>#N/A</v>
      </c>
      <c r="D1133" s="238"/>
      <c r="E1133" s="241"/>
    </row>
    <row r="1134" spans="1:5" x14ac:dyDescent="0.3">
      <c r="A1134" s="245"/>
      <c r="C1134" s="18" t="e">
        <f>VLOOKUP(A1134,'VDs DUELOS'!$D$3:$F$1568,3,0)-B1134</f>
        <v>#N/A</v>
      </c>
      <c r="D1134" s="238"/>
      <c r="E1134" s="241"/>
    </row>
    <row r="1135" spans="1:5" x14ac:dyDescent="0.3">
      <c r="A1135" s="245"/>
      <c r="C1135" s="18" t="e">
        <f>VLOOKUP(A1135,'VDs DUELOS'!$D$3:$F$1568,3,0)-B1135</f>
        <v>#N/A</v>
      </c>
      <c r="D1135" s="238"/>
      <c r="E1135" s="241"/>
    </row>
    <row r="1136" spans="1:5" x14ac:dyDescent="0.3">
      <c r="A1136" s="245"/>
      <c r="C1136" s="18" t="e">
        <f>VLOOKUP(A1136,'VDs DUELOS'!$D$3:$F$1568,3,0)-B1136</f>
        <v>#N/A</v>
      </c>
      <c r="D1136" s="238" t="e">
        <f>VLOOKUP(A1136,'K1 Duelos'!$B$9:$D$39,3,0)-B1136</f>
        <v>#N/A</v>
      </c>
      <c r="E1136" s="241" t="e">
        <f>VLOOKUP(A1136,'[1]RED DE VENTAS '!$A$1:$B$2228,2,0)</f>
        <v>#N/A</v>
      </c>
    </row>
    <row r="1137" spans="1:5" x14ac:dyDescent="0.3">
      <c r="A1137" s="245"/>
      <c r="C1137" s="18" t="e">
        <f>VLOOKUP(A1137,'VDs DUELOS'!$D$3:$F$1568,3,0)-B1137</f>
        <v>#N/A</v>
      </c>
      <c r="D1137" s="238"/>
      <c r="E1137" s="241"/>
    </row>
    <row r="1138" spans="1:5" x14ac:dyDescent="0.3">
      <c r="A1138" s="245"/>
      <c r="C1138" s="18" t="e">
        <f>VLOOKUP(A1138,'VDs DUELOS'!$D$3:$F$1568,3,0)-B1138</f>
        <v>#N/A</v>
      </c>
      <c r="D1138" s="238"/>
      <c r="E1138" s="241"/>
    </row>
    <row r="1139" spans="1:5" x14ac:dyDescent="0.3">
      <c r="A1139" s="245"/>
      <c r="C1139" s="18" t="e">
        <f>VLOOKUP(A1139,'VDs DUELOS'!$D$3:$F$1568,3,0)-B1139</f>
        <v>#N/A</v>
      </c>
      <c r="D1139" s="238" t="e">
        <f>VLOOKUP(A1139,'K1 Duelos'!$B$9:$D$39,3,0)-B1139</f>
        <v>#N/A</v>
      </c>
      <c r="E1139" s="241" t="e">
        <f>VLOOKUP(A1139,'[1]RED DE VENTAS '!$A$1:$B$2228,2,0)</f>
        <v>#N/A</v>
      </c>
    </row>
    <row r="1140" spans="1:5" x14ac:dyDescent="0.3">
      <c r="A1140" s="245"/>
      <c r="C1140" s="18" t="e">
        <f>VLOOKUP(A1140,'VDs DUELOS'!$D$3:$F$1568,3,0)-B1140</f>
        <v>#N/A</v>
      </c>
      <c r="D1140" s="238"/>
      <c r="E1140" s="241"/>
    </row>
    <row r="1141" spans="1:5" x14ac:dyDescent="0.3">
      <c r="A1141" s="245"/>
      <c r="C1141" s="18" t="e">
        <f>VLOOKUP(A1141,'VDs DUELOS'!$D$3:$F$1568,3,0)-B1141</f>
        <v>#N/A</v>
      </c>
      <c r="D1141" s="238"/>
      <c r="E1141" s="241"/>
    </row>
    <row r="1142" spans="1:5" x14ac:dyDescent="0.3">
      <c r="A1142" s="245"/>
      <c r="C1142" s="18" t="e">
        <f>VLOOKUP(A1142,'VDs DUELOS'!$D$3:$F$1568,3,0)-B1142</f>
        <v>#N/A</v>
      </c>
      <c r="D1142" s="238"/>
      <c r="E1142" s="241"/>
    </row>
    <row r="1143" spans="1:5" x14ac:dyDescent="0.3">
      <c r="A1143" s="245"/>
      <c r="C1143" s="18" t="e">
        <f>VLOOKUP(A1143,'VDs DUELOS'!$D$3:$F$1568,3,0)-B1143</f>
        <v>#N/A</v>
      </c>
      <c r="D1143" s="238"/>
      <c r="E1143" s="241"/>
    </row>
    <row r="1144" spans="1:5" x14ac:dyDescent="0.3">
      <c r="A1144" s="245"/>
      <c r="C1144" s="18" t="e">
        <f>VLOOKUP(A1144,'VDs DUELOS'!$D$3:$F$1568,3,0)-B1144</f>
        <v>#N/A</v>
      </c>
      <c r="D1144" s="238"/>
      <c r="E1144" s="238"/>
    </row>
    <row r="1145" spans="1:5" x14ac:dyDescent="0.3">
      <c r="A1145" s="245"/>
      <c r="C1145" s="18" t="e">
        <f>VLOOKUP(A1145,'VDs DUELOS'!$D$3:$F$1568,3,0)-B1145</f>
        <v>#N/A</v>
      </c>
      <c r="D1145" s="238"/>
      <c r="E1145" s="241"/>
    </row>
    <row r="1146" spans="1:5" x14ac:dyDescent="0.3">
      <c r="A1146" s="245"/>
      <c r="C1146" s="18" t="e">
        <f>VLOOKUP(A1146,'VDs DUELOS'!$D$3:$F$1568,3,0)-B1146</f>
        <v>#N/A</v>
      </c>
      <c r="D1146" s="238"/>
      <c r="E1146" s="241"/>
    </row>
    <row r="1147" spans="1:5" x14ac:dyDescent="0.3">
      <c r="A1147" s="245"/>
      <c r="C1147" s="18" t="e">
        <f>VLOOKUP(A1147,'VDs DUELOS'!$D$3:$F$1568,3,0)-B1147</f>
        <v>#N/A</v>
      </c>
      <c r="D1147" s="238"/>
      <c r="E1147" s="238"/>
    </row>
    <row r="1148" spans="1:5" x14ac:dyDescent="0.3">
      <c r="A1148" s="245"/>
      <c r="C1148" s="18" t="e">
        <f>VLOOKUP(A1148,'VDs DUELOS'!$D$3:$F$1568,3,0)-B1148</f>
        <v>#N/A</v>
      </c>
      <c r="D1148" s="238"/>
      <c r="E1148" s="241"/>
    </row>
    <row r="1149" spans="1:5" x14ac:dyDescent="0.3">
      <c r="A1149" s="245"/>
      <c r="C1149" s="18" t="e">
        <f>VLOOKUP(A1149,'VDs DUELOS'!$D$3:$F$1568,3,0)-B1149</f>
        <v>#N/A</v>
      </c>
      <c r="D1149" s="238" t="e">
        <f>VLOOKUP(A1149,'K1 Duelos'!$B$9:$D$39,3,0)-B1149</f>
        <v>#N/A</v>
      </c>
      <c r="E1149" s="241" t="e">
        <f>VLOOKUP(A1149,'[1]RED DE VENTAS '!$A$1:$B$2228,2,0)</f>
        <v>#N/A</v>
      </c>
    </row>
    <row r="1150" spans="1:5" x14ac:dyDescent="0.3">
      <c r="A1150" s="245"/>
      <c r="C1150" s="18" t="e">
        <f>VLOOKUP(A1150,'VDs DUELOS'!$D$3:$F$1568,3,0)-B1150</f>
        <v>#N/A</v>
      </c>
      <c r="D1150" s="238" t="e">
        <f>VLOOKUP(A1150,'K1 Duelos'!$B$9:$D$39,3,0)-B1150</f>
        <v>#N/A</v>
      </c>
      <c r="E1150" s="241" t="e">
        <f>VLOOKUP(A1150,'[1]RED DE VENTAS '!$A$1:$B$2228,2,0)</f>
        <v>#N/A</v>
      </c>
    </row>
    <row r="1151" spans="1:5" x14ac:dyDescent="0.3">
      <c r="A1151" s="245"/>
      <c r="C1151" s="18" t="e">
        <f>VLOOKUP(A1151,'VDs DUELOS'!$D$3:$F$1568,3,0)-B1151</f>
        <v>#N/A</v>
      </c>
      <c r="D1151" s="238" t="e">
        <f>VLOOKUP(A1151,'K1 Duelos'!$B$9:$D$39,3,0)-B1151</f>
        <v>#N/A</v>
      </c>
      <c r="E1151" s="241" t="e">
        <f>VLOOKUP(A1151,'[1]RED DE VENTAS '!$A$1:$B$2228,2,0)</f>
        <v>#N/A</v>
      </c>
    </row>
    <row r="1152" spans="1:5" x14ac:dyDescent="0.3">
      <c r="A1152" s="245"/>
      <c r="C1152" s="18" t="e">
        <f>VLOOKUP(A1152,'VDs DUELOS'!$D$3:$F$1568,3,0)-B1152</f>
        <v>#N/A</v>
      </c>
      <c r="D1152" s="238" t="e">
        <f>VLOOKUP(A1152,'K1 Duelos'!$B$9:$D$39,3,0)-B1152</f>
        <v>#N/A</v>
      </c>
      <c r="E1152" s="241" t="e">
        <f>VLOOKUP(A1152,'[1]RED DE VENTAS '!$A$1:$B$2228,2,0)</f>
        <v>#N/A</v>
      </c>
    </row>
    <row r="1153" spans="1:5" x14ac:dyDescent="0.3">
      <c r="A1153" s="245"/>
      <c r="C1153" s="18" t="e">
        <f>VLOOKUP(A1153,'VDs DUELOS'!$D$3:$F$1568,3,0)-B1153</f>
        <v>#N/A</v>
      </c>
      <c r="D1153" s="238"/>
      <c r="E1153" s="241"/>
    </row>
    <row r="1154" spans="1:5" x14ac:dyDescent="0.3">
      <c r="A1154" s="245"/>
      <c r="C1154" s="18" t="e">
        <f>VLOOKUP(A1154,'VDs DUELOS'!$D$3:$F$1568,3,0)-B1154</f>
        <v>#N/A</v>
      </c>
      <c r="D1154" s="238"/>
      <c r="E1154" s="241"/>
    </row>
    <row r="1155" spans="1:5" x14ac:dyDescent="0.3">
      <c r="A1155" s="245"/>
      <c r="C1155" s="18" t="e">
        <f>VLOOKUP(A1155,'VDs DUELOS'!$D$3:$F$1568,3,0)-B1155</f>
        <v>#N/A</v>
      </c>
      <c r="D1155" s="238"/>
      <c r="E1155" s="238"/>
    </row>
    <row r="1156" spans="1:5" x14ac:dyDescent="0.3">
      <c r="A1156" s="245"/>
      <c r="C1156" s="18" t="e">
        <f>VLOOKUP(A1156,'VDs DUELOS'!$D$3:$F$1568,3,0)-B1156</f>
        <v>#N/A</v>
      </c>
      <c r="D1156" s="238"/>
      <c r="E1156" s="241"/>
    </row>
    <row r="1157" spans="1:5" x14ac:dyDescent="0.3">
      <c r="A1157" s="245"/>
      <c r="C1157" s="18" t="e">
        <f>VLOOKUP(A1157,'VDs DUELOS'!$D$3:$F$1568,3,0)-B1157</f>
        <v>#N/A</v>
      </c>
      <c r="D1157" s="238"/>
      <c r="E1157" s="241"/>
    </row>
    <row r="1158" spans="1:5" x14ac:dyDescent="0.3">
      <c r="A1158" s="245"/>
      <c r="C1158" s="18" t="e">
        <f>VLOOKUP(A1158,'VDs DUELOS'!$D$3:$F$1568,3,0)-B1158</f>
        <v>#N/A</v>
      </c>
      <c r="D1158" s="238"/>
      <c r="E1158" s="241"/>
    </row>
    <row r="1159" spans="1:5" x14ac:dyDescent="0.3">
      <c r="A1159" s="245"/>
      <c r="C1159" s="18" t="e">
        <f>VLOOKUP(A1159,'VDs DUELOS'!$D$3:$F$1568,3,0)-B1159</f>
        <v>#N/A</v>
      </c>
      <c r="D1159" s="238"/>
      <c r="E1159" s="241"/>
    </row>
    <row r="1160" spans="1:5" x14ac:dyDescent="0.3">
      <c r="A1160" s="245"/>
      <c r="C1160" s="18" t="e">
        <f>VLOOKUP(A1160,'VDs DUELOS'!$D$3:$F$1568,3,0)-B1160</f>
        <v>#N/A</v>
      </c>
      <c r="D1160" s="238"/>
      <c r="E1160" s="241"/>
    </row>
    <row r="1161" spans="1:5" x14ac:dyDescent="0.3">
      <c r="A1161" s="245"/>
      <c r="C1161" s="18" t="e">
        <f>VLOOKUP(A1161,'VDs DUELOS'!$D$3:$F$1568,3,0)-B1161</f>
        <v>#N/A</v>
      </c>
      <c r="D1161" s="238"/>
      <c r="E1161" s="241"/>
    </row>
    <row r="1162" spans="1:5" x14ac:dyDescent="0.3">
      <c r="A1162" s="245"/>
      <c r="C1162" s="18" t="e">
        <f>VLOOKUP(A1162,'VDs DUELOS'!$D$3:$F$1568,3,0)-B1162</f>
        <v>#N/A</v>
      </c>
      <c r="D1162" s="238"/>
      <c r="E1162" s="238"/>
    </row>
    <row r="1163" spans="1:5" x14ac:dyDescent="0.3">
      <c r="A1163" s="245"/>
      <c r="C1163" s="18" t="e">
        <f>VLOOKUP(A1163,'VDs DUELOS'!$D$3:$F$1568,3,0)-B1163</f>
        <v>#N/A</v>
      </c>
      <c r="D1163" s="238"/>
      <c r="E1163" s="241"/>
    </row>
    <row r="1164" spans="1:5" x14ac:dyDescent="0.3">
      <c r="A1164" s="245"/>
      <c r="C1164" s="18" t="e">
        <f>VLOOKUP(A1164,'VDs DUELOS'!$D$3:$F$1568,3,0)-B1164</f>
        <v>#N/A</v>
      </c>
      <c r="D1164" s="238"/>
      <c r="E1164" s="241"/>
    </row>
    <row r="1165" spans="1:5" x14ac:dyDescent="0.3">
      <c r="A1165" s="245"/>
      <c r="C1165" s="18" t="e">
        <f>VLOOKUP(A1165,'VDs DUELOS'!$D$3:$F$1568,3,0)-B1165</f>
        <v>#N/A</v>
      </c>
      <c r="D1165" s="238"/>
      <c r="E1165" s="241"/>
    </row>
    <row r="1166" spans="1:5" x14ac:dyDescent="0.3">
      <c r="A1166" s="245"/>
      <c r="C1166" s="18" t="e">
        <f>VLOOKUP(A1166,'VDs DUELOS'!$D$3:$F$1568,3,0)-B1166</f>
        <v>#N/A</v>
      </c>
      <c r="D1166" s="238"/>
      <c r="E1166" s="238"/>
    </row>
    <row r="1167" spans="1:5" x14ac:dyDescent="0.3">
      <c r="A1167" s="245"/>
      <c r="C1167" s="18" t="e">
        <f>VLOOKUP(A1167,'VDs DUELOS'!$D$3:$F$1568,3,0)-B1167</f>
        <v>#N/A</v>
      </c>
      <c r="D1167" s="238"/>
      <c r="E1167" s="241"/>
    </row>
    <row r="1168" spans="1:5" x14ac:dyDescent="0.3">
      <c r="A1168" s="245"/>
      <c r="C1168" s="18" t="e">
        <f>VLOOKUP(A1168,'VDs DUELOS'!$D$3:$F$1568,3,0)-B1168</f>
        <v>#N/A</v>
      </c>
      <c r="D1168" s="238" t="e">
        <f>VLOOKUP(A1168,'K1 Duelos'!$B$9:$D$39,3,0)-B1168</f>
        <v>#N/A</v>
      </c>
      <c r="E1168" s="241" t="e">
        <f>VLOOKUP(A1168,'[1]RED DE VENTAS '!$A$1:$B$2228,2,0)</f>
        <v>#N/A</v>
      </c>
    </row>
    <row r="1169" spans="1:5" x14ac:dyDescent="0.3">
      <c r="A1169" s="245"/>
      <c r="C1169" s="18" t="e">
        <f>VLOOKUP(A1169,'VDs DUELOS'!$D$3:$F$1568,3,0)-B1169</f>
        <v>#N/A</v>
      </c>
      <c r="D1169" s="238" t="e">
        <f>VLOOKUP(A1169,'K1 Duelos'!$B$9:$D$39,3,0)-B1169</f>
        <v>#N/A</v>
      </c>
      <c r="E1169" s="241" t="e">
        <f>VLOOKUP(A1169,'[1]RED DE VENTAS '!$A$1:$B$2228,2,0)</f>
        <v>#N/A</v>
      </c>
    </row>
    <row r="1170" spans="1:5" x14ac:dyDescent="0.3">
      <c r="A1170" s="245"/>
      <c r="C1170" s="18" t="e">
        <f>VLOOKUP(A1170,'VDs DUELOS'!$D$3:$F$1568,3,0)-B1170</f>
        <v>#N/A</v>
      </c>
      <c r="D1170" s="238"/>
      <c r="E1170" s="241"/>
    </row>
    <row r="1171" spans="1:5" x14ac:dyDescent="0.3">
      <c r="A1171" s="245"/>
      <c r="C1171" s="18" t="e">
        <f>VLOOKUP(A1171,'VDs DUELOS'!$D$3:$F$1568,3,0)-B1171</f>
        <v>#N/A</v>
      </c>
      <c r="D1171" s="238"/>
      <c r="E1171" s="241"/>
    </row>
    <row r="1172" spans="1:5" x14ac:dyDescent="0.3">
      <c r="A1172" s="245"/>
      <c r="C1172" s="18" t="e">
        <f>VLOOKUP(A1172,'VDs DUELOS'!$D$3:$F$1568,3,0)-B1172</f>
        <v>#N/A</v>
      </c>
      <c r="D1172" s="238"/>
      <c r="E1172" s="241"/>
    </row>
    <row r="1173" spans="1:5" x14ac:dyDescent="0.3">
      <c r="A1173" s="245"/>
      <c r="C1173" s="18" t="e">
        <f>VLOOKUP(A1173,'VDs DUELOS'!$D$3:$F$1568,3,0)-B1173</f>
        <v>#N/A</v>
      </c>
      <c r="D1173" s="238"/>
      <c r="E1173" s="241"/>
    </row>
    <row r="1174" spans="1:5" x14ac:dyDescent="0.3">
      <c r="A1174" s="245"/>
      <c r="C1174" s="18" t="e">
        <f>VLOOKUP(A1174,'VDs DUELOS'!$D$3:$F$1568,3,0)-B1174</f>
        <v>#N/A</v>
      </c>
      <c r="D1174" s="238"/>
      <c r="E1174" s="241"/>
    </row>
    <row r="1175" spans="1:5" x14ac:dyDescent="0.3">
      <c r="A1175" s="245"/>
      <c r="C1175" s="18" t="e">
        <f>VLOOKUP(A1175,'VDs DUELOS'!$D$3:$F$1568,3,0)-B1175</f>
        <v>#N/A</v>
      </c>
      <c r="D1175" s="238"/>
      <c r="E1175" s="241"/>
    </row>
    <row r="1176" spans="1:5" x14ac:dyDescent="0.3">
      <c r="A1176" s="245"/>
      <c r="C1176" s="18" t="e">
        <f>VLOOKUP(A1176,'VDs DUELOS'!$D$3:$F$1568,3,0)-B1176</f>
        <v>#N/A</v>
      </c>
      <c r="D1176" s="238"/>
      <c r="E1176" s="241"/>
    </row>
    <row r="1177" spans="1:5" x14ac:dyDescent="0.3">
      <c r="A1177" s="245"/>
      <c r="C1177" s="18" t="e">
        <f>VLOOKUP(A1177,'VDs DUELOS'!$D$3:$F$1568,3,0)-B1177</f>
        <v>#N/A</v>
      </c>
      <c r="D1177" s="238"/>
      <c r="E1177" s="241"/>
    </row>
    <row r="1178" spans="1:5" x14ac:dyDescent="0.3">
      <c r="A1178" s="245"/>
      <c r="C1178" s="18" t="e">
        <f>VLOOKUP(A1178,'VDs DUELOS'!$D$3:$F$1568,3,0)-B1178</f>
        <v>#N/A</v>
      </c>
      <c r="D1178" s="238"/>
      <c r="E1178" s="241"/>
    </row>
    <row r="1179" spans="1:5" x14ac:dyDescent="0.3">
      <c r="A1179" s="245"/>
      <c r="C1179" s="18" t="e">
        <f>VLOOKUP(A1179,'VDs DUELOS'!$D$3:$F$1568,3,0)-B1179</f>
        <v>#N/A</v>
      </c>
      <c r="D1179" s="238"/>
      <c r="E1179" s="241"/>
    </row>
    <row r="1180" spans="1:5" x14ac:dyDescent="0.3">
      <c r="A1180" s="245"/>
      <c r="C1180" s="18" t="e">
        <f>VLOOKUP(A1180,'VDs DUELOS'!$D$3:$F$1568,3,0)-B1180</f>
        <v>#N/A</v>
      </c>
      <c r="D1180" s="238"/>
      <c r="E1180" s="238"/>
    </row>
    <row r="1181" spans="1:5" x14ac:dyDescent="0.3">
      <c r="A1181" s="245"/>
      <c r="C1181" s="18" t="e">
        <f>VLOOKUP(A1181,'VDs DUELOS'!$D$3:$F$1568,3,0)-B1181</f>
        <v>#N/A</v>
      </c>
      <c r="D1181" s="238"/>
      <c r="E1181" s="241"/>
    </row>
    <row r="1182" spans="1:5" x14ac:dyDescent="0.3">
      <c r="A1182" s="245"/>
      <c r="C1182" s="18" t="e">
        <f>VLOOKUP(A1182,'VDs DUELOS'!$D$3:$F$1568,3,0)-B1182</f>
        <v>#N/A</v>
      </c>
      <c r="D1182" s="238"/>
      <c r="E1182" s="241"/>
    </row>
    <row r="1183" spans="1:5" x14ac:dyDescent="0.3">
      <c r="A1183" s="245"/>
      <c r="C1183" s="18" t="e">
        <f>VLOOKUP(A1183,'VDs DUELOS'!$D$3:$F$1568,3,0)-B1183</f>
        <v>#N/A</v>
      </c>
      <c r="D1183" s="238"/>
      <c r="E1183" s="238"/>
    </row>
    <row r="1184" spans="1:5" x14ac:dyDescent="0.3">
      <c r="A1184" s="245"/>
      <c r="C1184" s="18" t="e">
        <f>VLOOKUP(A1184,'VDs DUELOS'!$D$3:$F$1568,3,0)-B1184</f>
        <v>#N/A</v>
      </c>
      <c r="D1184" s="238"/>
      <c r="E1184" s="241"/>
    </row>
    <row r="1185" spans="1:5" x14ac:dyDescent="0.3">
      <c r="A1185" s="245"/>
      <c r="C1185" s="18" t="e">
        <f>VLOOKUP(A1185,'VDs DUELOS'!$D$3:$F$1568,3,0)-B1185</f>
        <v>#N/A</v>
      </c>
      <c r="D1185" s="238"/>
      <c r="E1185" s="241"/>
    </row>
    <row r="1186" spans="1:5" x14ac:dyDescent="0.3">
      <c r="A1186" s="245"/>
      <c r="C1186" s="18" t="e">
        <f>VLOOKUP(A1186,'VDs DUELOS'!$D$3:$F$1568,3,0)-B1186</f>
        <v>#N/A</v>
      </c>
      <c r="D1186" s="238"/>
      <c r="E1186" s="241"/>
    </row>
    <row r="1187" spans="1:5" x14ac:dyDescent="0.3">
      <c r="A1187" s="245"/>
      <c r="C1187" s="18" t="e">
        <f>VLOOKUP(A1187,'VDs DUELOS'!$D$3:$F$1568,3,0)-B1187</f>
        <v>#N/A</v>
      </c>
      <c r="D1187" s="238"/>
      <c r="E1187" s="238"/>
    </row>
    <row r="1188" spans="1:5" x14ac:dyDescent="0.3">
      <c r="A1188" s="245"/>
      <c r="C1188" s="18" t="e">
        <f>VLOOKUP(A1188,'VDs DUELOS'!$D$3:$F$1568,3,0)-B1188</f>
        <v>#N/A</v>
      </c>
      <c r="D1188" s="238"/>
      <c r="E1188" s="241"/>
    </row>
    <row r="1189" spans="1:5" x14ac:dyDescent="0.3">
      <c r="A1189" s="245"/>
      <c r="C1189" s="18" t="e">
        <f>VLOOKUP(A1189,'VDs DUELOS'!$D$3:$F$1568,3,0)-B1189</f>
        <v>#N/A</v>
      </c>
      <c r="D1189" s="238"/>
      <c r="E1189" s="241"/>
    </row>
    <row r="1190" spans="1:5" x14ac:dyDescent="0.3">
      <c r="A1190" s="245"/>
      <c r="C1190" s="18" t="e">
        <f>VLOOKUP(A1190,'VDs DUELOS'!$D$3:$F$1568,3,0)-B1190</f>
        <v>#N/A</v>
      </c>
      <c r="D1190" s="238"/>
      <c r="E1190" s="241"/>
    </row>
    <row r="1191" spans="1:5" x14ac:dyDescent="0.3">
      <c r="A1191" s="245"/>
      <c r="C1191" s="18" t="e">
        <f>VLOOKUP(A1191,'VDs DUELOS'!$D$3:$F$1568,3,0)-B1191</f>
        <v>#N/A</v>
      </c>
      <c r="D1191" s="238"/>
      <c r="E1191" s="238"/>
    </row>
    <row r="1192" spans="1:5" x14ac:dyDescent="0.3">
      <c r="A1192" s="245"/>
      <c r="C1192" s="18" t="e">
        <f>VLOOKUP(A1192,'VDs DUELOS'!$D$3:$F$1568,3,0)-B1192</f>
        <v>#N/A</v>
      </c>
      <c r="D1192" s="238"/>
      <c r="E1192" s="241"/>
    </row>
    <row r="1193" spans="1:5" x14ac:dyDescent="0.3">
      <c r="A1193" s="245"/>
      <c r="C1193" s="18" t="e">
        <f>VLOOKUP(A1193,'VDs DUELOS'!$D$3:$F$1568,3,0)-B1193</f>
        <v>#N/A</v>
      </c>
      <c r="D1193" s="238" t="e">
        <f>VLOOKUP(A1193,'K1 Duelos'!$B$9:$D$39,3,0)-B1193</f>
        <v>#N/A</v>
      </c>
      <c r="E1193" s="241" t="e">
        <f>VLOOKUP(A1193,'[1]RED DE VENTAS '!$A$1:$B$2228,2,0)</f>
        <v>#N/A</v>
      </c>
    </row>
    <row r="1194" spans="1:5" x14ac:dyDescent="0.3">
      <c r="A1194" s="245"/>
      <c r="C1194" s="18" t="e">
        <f>VLOOKUP(A1194,'VDs DUELOS'!$D$3:$F$1568,3,0)-B1194</f>
        <v>#N/A</v>
      </c>
      <c r="D1194" s="238"/>
      <c r="E1194" s="238"/>
    </row>
    <row r="1195" spans="1:5" x14ac:dyDescent="0.3">
      <c r="A1195" s="245"/>
      <c r="C1195" s="18" t="e">
        <f>VLOOKUP(A1195,'VDs DUELOS'!$D$3:$F$1568,3,0)-B1195</f>
        <v>#N/A</v>
      </c>
      <c r="D1195" s="238"/>
      <c r="E1195" s="241"/>
    </row>
    <row r="1196" spans="1:5" x14ac:dyDescent="0.3">
      <c r="A1196" s="245"/>
      <c r="C1196" s="18" t="e">
        <f>VLOOKUP(A1196,'VDs DUELOS'!$D$3:$F$1568,3,0)-B1196</f>
        <v>#N/A</v>
      </c>
      <c r="D1196" s="238"/>
      <c r="E1196" s="241"/>
    </row>
    <row r="1197" spans="1:5" x14ac:dyDescent="0.3">
      <c r="A1197" s="245"/>
      <c r="C1197" s="18" t="e">
        <f>VLOOKUP(A1197,'VDs DUELOS'!$D$3:$F$1568,3,0)-B1197</f>
        <v>#N/A</v>
      </c>
      <c r="D1197" s="238"/>
      <c r="E1197" s="241"/>
    </row>
    <row r="1198" spans="1:5" x14ac:dyDescent="0.3">
      <c r="A1198" s="245"/>
      <c r="C1198" s="18" t="e">
        <f>VLOOKUP(A1198,'VDs DUELOS'!$D$3:$F$1568,3,0)-B1198</f>
        <v>#N/A</v>
      </c>
      <c r="D1198" s="238"/>
      <c r="E1198" s="241"/>
    </row>
    <row r="1199" spans="1:5" x14ac:dyDescent="0.3">
      <c r="A1199" s="245"/>
      <c r="C1199" s="18" t="e">
        <f>VLOOKUP(A1199,'VDs DUELOS'!$D$3:$F$1568,3,0)-B1199</f>
        <v>#N/A</v>
      </c>
      <c r="D1199" s="238"/>
      <c r="E1199" s="241"/>
    </row>
    <row r="1200" spans="1:5" x14ac:dyDescent="0.3">
      <c r="A1200" s="245"/>
      <c r="C1200" s="18" t="e">
        <f>VLOOKUP(A1200,'VDs DUELOS'!$D$3:$F$1568,3,0)-B1200</f>
        <v>#N/A</v>
      </c>
      <c r="D1200" s="238"/>
      <c r="E1200" s="241"/>
    </row>
    <row r="1201" spans="1:5" x14ac:dyDescent="0.3">
      <c r="A1201" s="245"/>
      <c r="C1201" s="18" t="e">
        <f>VLOOKUP(A1201,'VDs DUELOS'!$D$3:$F$1568,3,0)-B1201</f>
        <v>#N/A</v>
      </c>
      <c r="D1201" s="238"/>
      <c r="E1201" s="241"/>
    </row>
    <row r="1202" spans="1:5" x14ac:dyDescent="0.3">
      <c r="A1202" s="245"/>
      <c r="C1202" s="18" t="e">
        <f>VLOOKUP(A1202,'VDs DUELOS'!$D$3:$F$1568,3,0)-B1202</f>
        <v>#N/A</v>
      </c>
      <c r="D1202" s="238" t="e">
        <f>VLOOKUP(A1202,'K1 Duelos'!$B$9:$D$39,3,0)-B1202</f>
        <v>#N/A</v>
      </c>
      <c r="E1202" s="241" t="e">
        <f>VLOOKUP(A1202,'[1]RED DE VENTAS '!$A$1:$B$2228,2,0)</f>
        <v>#N/A</v>
      </c>
    </row>
    <row r="1203" spans="1:5" x14ac:dyDescent="0.3">
      <c r="A1203" s="245"/>
      <c r="C1203" s="18" t="e">
        <f>VLOOKUP(A1203,'VDs DUELOS'!$D$3:$F$1568,3,0)-B1203</f>
        <v>#N/A</v>
      </c>
      <c r="D1203" s="238" t="e">
        <f>VLOOKUP(A1203,'K1 Duelos'!$B$9:$D$39,3,0)-B1203</f>
        <v>#N/A</v>
      </c>
      <c r="E1203" s="241" t="e">
        <f>VLOOKUP(A1203,'[1]RED DE VENTAS '!$A$1:$B$2228,2,0)</f>
        <v>#N/A</v>
      </c>
    </row>
    <row r="1204" spans="1:5" x14ac:dyDescent="0.3">
      <c r="A1204" s="245"/>
      <c r="C1204" s="18" t="e">
        <f>VLOOKUP(A1204,'VDs DUELOS'!$D$3:$F$1568,3,0)-B1204</f>
        <v>#N/A</v>
      </c>
      <c r="D1204" s="238" t="e">
        <f>VLOOKUP(A1204,'K1 Duelos'!$B$9:$D$39,3,0)-B1204</f>
        <v>#N/A</v>
      </c>
      <c r="E1204" s="241" t="e">
        <f>VLOOKUP(A1204,'[1]RED DE VENTAS '!$A$1:$B$2228,2,0)</f>
        <v>#N/A</v>
      </c>
    </row>
    <row r="1205" spans="1:5" x14ac:dyDescent="0.3">
      <c r="A1205" s="245"/>
      <c r="C1205" s="18" t="e">
        <f>VLOOKUP(A1205,'VDs DUELOS'!$D$3:$F$1568,3,0)-B1205</f>
        <v>#N/A</v>
      </c>
      <c r="D1205" s="238"/>
      <c r="E1205" s="241"/>
    </row>
    <row r="1206" spans="1:5" x14ac:dyDescent="0.3">
      <c r="A1206" s="245"/>
      <c r="C1206" s="18" t="e">
        <f>VLOOKUP(A1206,'VDs DUELOS'!$D$3:$F$1568,3,0)-B1206</f>
        <v>#N/A</v>
      </c>
      <c r="D1206" s="238"/>
      <c r="E1206" s="238"/>
    </row>
    <row r="1207" spans="1:5" x14ac:dyDescent="0.3">
      <c r="A1207" s="245"/>
      <c r="C1207" s="18" t="e">
        <f>VLOOKUP(A1207,'VDs DUELOS'!$D$3:$F$1568,3,0)-B1207</f>
        <v>#N/A</v>
      </c>
      <c r="D1207" s="238"/>
      <c r="E1207" s="238"/>
    </row>
    <row r="1208" spans="1:5" x14ac:dyDescent="0.3">
      <c r="A1208" s="245"/>
      <c r="C1208" s="18" t="e">
        <f>VLOOKUP(A1208,'VDs DUELOS'!$D$3:$F$1568,3,0)-B1208</f>
        <v>#N/A</v>
      </c>
      <c r="D1208" s="238"/>
      <c r="E1208" s="241"/>
    </row>
    <row r="1209" spans="1:5" x14ac:dyDescent="0.3">
      <c r="A1209" s="245"/>
      <c r="C1209" s="18" t="e">
        <f>VLOOKUP(A1209,'VDs DUELOS'!$D$3:$F$1568,3,0)-B1209</f>
        <v>#N/A</v>
      </c>
      <c r="D1209" s="238" t="e">
        <f>VLOOKUP(A1209,'K1 Duelos'!$B$9:$D$39,3,0)-B1209</f>
        <v>#N/A</v>
      </c>
      <c r="E1209" s="241" t="e">
        <f>VLOOKUP(A1209,'[1]RED DE VENTAS '!$A$1:$B$2228,2,0)</f>
        <v>#N/A</v>
      </c>
    </row>
    <row r="1210" spans="1:5" x14ac:dyDescent="0.3">
      <c r="A1210" s="245"/>
      <c r="C1210" s="18" t="e">
        <f>VLOOKUP(A1210,'VDs DUELOS'!$D$3:$F$1568,3,0)-B1210</f>
        <v>#N/A</v>
      </c>
      <c r="D1210" s="238"/>
      <c r="E1210" s="241"/>
    </row>
    <row r="1211" spans="1:5" x14ac:dyDescent="0.3">
      <c r="A1211" s="245"/>
      <c r="C1211" s="18" t="e">
        <f>VLOOKUP(A1211,'VDs DUELOS'!$D$3:$F$1568,3,0)-B1211</f>
        <v>#N/A</v>
      </c>
      <c r="D1211" s="238"/>
      <c r="E1211" s="241"/>
    </row>
    <row r="1212" spans="1:5" x14ac:dyDescent="0.3">
      <c r="A1212" s="245"/>
      <c r="C1212" s="18" t="e">
        <f>VLOOKUP(A1212,'VDs DUELOS'!$D$3:$F$1568,3,0)-B1212</f>
        <v>#N/A</v>
      </c>
      <c r="D1212" s="238"/>
      <c r="E1212" s="241"/>
    </row>
    <row r="1213" spans="1:5" x14ac:dyDescent="0.3">
      <c r="A1213" s="245"/>
      <c r="C1213" s="18" t="e">
        <f>VLOOKUP(A1213,'VDs DUELOS'!$D$3:$F$1568,3,0)-B1213</f>
        <v>#N/A</v>
      </c>
      <c r="D1213" s="238"/>
      <c r="E1213" s="241"/>
    </row>
    <row r="1214" spans="1:5" x14ac:dyDescent="0.3">
      <c r="A1214" s="245"/>
      <c r="C1214" s="18" t="e">
        <f>VLOOKUP(A1214,'VDs DUELOS'!$D$3:$F$1568,3,0)-B1214</f>
        <v>#N/A</v>
      </c>
      <c r="D1214" s="238"/>
      <c r="E1214" s="241"/>
    </row>
    <row r="1215" spans="1:5" x14ac:dyDescent="0.3">
      <c r="A1215" s="245"/>
      <c r="C1215" s="18" t="e">
        <f>VLOOKUP(A1215,'VDs DUELOS'!$D$3:$F$1568,3,0)-B1215</f>
        <v>#N/A</v>
      </c>
      <c r="D1215" s="238"/>
      <c r="E1215" s="241"/>
    </row>
    <row r="1216" spans="1:5" x14ac:dyDescent="0.3">
      <c r="A1216" s="245"/>
      <c r="C1216" s="18" t="e">
        <f>VLOOKUP(A1216,'VDs DUELOS'!$D$3:$F$1568,3,0)-B1216</f>
        <v>#N/A</v>
      </c>
      <c r="D1216" s="238"/>
      <c r="E1216" s="241"/>
    </row>
    <row r="1217" spans="1:5" x14ac:dyDescent="0.3">
      <c r="A1217" s="245"/>
      <c r="C1217" s="18" t="e">
        <f>VLOOKUP(A1217,'VDs DUELOS'!$D$3:$F$1568,3,0)-B1217</f>
        <v>#N/A</v>
      </c>
      <c r="D1217" s="238"/>
      <c r="E1217" s="238"/>
    </row>
    <row r="1218" spans="1:5" x14ac:dyDescent="0.3">
      <c r="A1218" s="245"/>
      <c r="C1218" s="18" t="e">
        <f>VLOOKUP(A1218,'VDs DUELOS'!$D$3:$F$1568,3,0)-B1218</f>
        <v>#N/A</v>
      </c>
      <c r="D1218" s="238"/>
      <c r="E1218" s="241"/>
    </row>
    <row r="1219" spans="1:5" x14ac:dyDescent="0.3">
      <c r="A1219" s="245"/>
      <c r="C1219" s="18" t="e">
        <f>VLOOKUP(A1219,'VDs DUELOS'!$D$3:$F$1568,3,0)-B1219</f>
        <v>#N/A</v>
      </c>
      <c r="D1219" s="238"/>
      <c r="E1219" s="241"/>
    </row>
    <row r="1220" spans="1:5" x14ac:dyDescent="0.3">
      <c r="A1220" s="245"/>
      <c r="C1220" s="18" t="e">
        <f>VLOOKUP(A1220,'VDs DUELOS'!$D$3:$F$1568,3,0)-B1220</f>
        <v>#N/A</v>
      </c>
      <c r="D1220" s="238"/>
      <c r="E1220" s="241"/>
    </row>
    <row r="1221" spans="1:5" x14ac:dyDescent="0.3">
      <c r="A1221" s="245"/>
      <c r="C1221" s="18" t="e">
        <f>VLOOKUP(A1221,'VDs DUELOS'!$D$3:$F$1568,3,0)-B1221</f>
        <v>#N/A</v>
      </c>
      <c r="D1221" s="238"/>
      <c r="E1221" s="241"/>
    </row>
    <row r="1222" spans="1:5" x14ac:dyDescent="0.3">
      <c r="A1222" s="245"/>
      <c r="C1222" s="18" t="e">
        <f>VLOOKUP(A1222,'VDs DUELOS'!$D$3:$F$1568,3,0)-B1222</f>
        <v>#N/A</v>
      </c>
      <c r="D1222" s="238"/>
      <c r="E1222" s="238"/>
    </row>
    <row r="1223" spans="1:5" x14ac:dyDescent="0.3">
      <c r="A1223" s="245"/>
      <c r="C1223" s="18" t="e">
        <f>VLOOKUP(A1223,'VDs DUELOS'!$D$3:$F$1568,3,0)-B1223</f>
        <v>#N/A</v>
      </c>
      <c r="D1223" s="238"/>
      <c r="E1223" s="241"/>
    </row>
    <row r="1224" spans="1:5" x14ac:dyDescent="0.3">
      <c r="A1224" s="245"/>
      <c r="C1224" s="18" t="e">
        <f>VLOOKUP(A1224,'VDs DUELOS'!$D$3:$F$1568,3,0)-B1224</f>
        <v>#N/A</v>
      </c>
      <c r="D1224" s="238"/>
      <c r="E1224" s="238"/>
    </row>
    <row r="1225" spans="1:5" x14ac:dyDescent="0.3">
      <c r="A1225" s="245"/>
      <c r="C1225" s="18" t="e">
        <f>VLOOKUP(A1225,'VDs DUELOS'!$D$3:$F$1568,3,0)-B1225</f>
        <v>#N/A</v>
      </c>
      <c r="D1225" s="238"/>
      <c r="E1225" s="238"/>
    </row>
    <row r="1226" spans="1:5" x14ac:dyDescent="0.3">
      <c r="A1226" s="245"/>
      <c r="C1226" s="18" t="e">
        <f>VLOOKUP(A1226,'VDs DUELOS'!$D$3:$F$1568,3,0)-B1226</f>
        <v>#N/A</v>
      </c>
      <c r="D1226" s="238"/>
      <c r="E1226" s="241"/>
    </row>
    <row r="1227" spans="1:5" x14ac:dyDescent="0.3">
      <c r="A1227" s="245"/>
      <c r="C1227" s="18" t="e">
        <f>VLOOKUP(A1227,'VDs DUELOS'!$D$3:$F$1568,3,0)-B1227</f>
        <v>#N/A</v>
      </c>
      <c r="D1227" s="238"/>
      <c r="E1227" s="241"/>
    </row>
    <row r="1228" spans="1:5" x14ac:dyDescent="0.3">
      <c r="A1228" s="245"/>
      <c r="C1228" s="18" t="e">
        <f>VLOOKUP(A1228,'VDs DUELOS'!$D$3:$F$1568,3,0)-B1228</f>
        <v>#N/A</v>
      </c>
      <c r="D1228" s="238"/>
      <c r="E1228" s="241"/>
    </row>
    <row r="1229" spans="1:5" x14ac:dyDescent="0.3">
      <c r="A1229" s="245"/>
      <c r="C1229" s="18" t="e">
        <f>VLOOKUP(A1229,'VDs DUELOS'!$D$3:$F$1568,3,0)-B1229</f>
        <v>#N/A</v>
      </c>
      <c r="D1229" s="238"/>
      <c r="E1229" s="241"/>
    </row>
    <row r="1230" spans="1:5" x14ac:dyDescent="0.3">
      <c r="A1230" s="245"/>
      <c r="C1230" s="18" t="e">
        <f>VLOOKUP(A1230,'VDs DUELOS'!$D$3:$F$1568,3,0)-B1230</f>
        <v>#N/A</v>
      </c>
      <c r="D1230" s="238"/>
      <c r="E1230" s="238"/>
    </row>
    <row r="1231" spans="1:5" x14ac:dyDescent="0.3">
      <c r="A1231" s="245"/>
      <c r="C1231" s="18" t="e">
        <f>VLOOKUP(A1231,'VDs DUELOS'!$D$3:$F$1568,3,0)-B1231</f>
        <v>#N/A</v>
      </c>
      <c r="D1231" s="238"/>
      <c r="E1231" s="241"/>
    </row>
    <row r="1232" spans="1:5" x14ac:dyDescent="0.3">
      <c r="A1232" s="245"/>
      <c r="C1232" s="18" t="e">
        <f>VLOOKUP(A1232,'VDs DUELOS'!$D$3:$F$1568,3,0)-B1232</f>
        <v>#N/A</v>
      </c>
      <c r="D1232" s="238"/>
      <c r="E1232" s="241"/>
    </row>
    <row r="1233" spans="1:5" x14ac:dyDescent="0.3">
      <c r="A1233" s="245"/>
      <c r="C1233" s="18" t="e">
        <f>VLOOKUP(A1233,'VDs DUELOS'!$D$3:$F$1568,3,0)-B1233</f>
        <v>#N/A</v>
      </c>
      <c r="D1233" s="238"/>
      <c r="E1233" s="241"/>
    </row>
    <row r="1234" spans="1:5" x14ac:dyDescent="0.3">
      <c r="A1234" s="245"/>
      <c r="C1234" s="18" t="e">
        <f>VLOOKUP(A1234,'VDs DUELOS'!$D$3:$F$1568,3,0)-B1234</f>
        <v>#N/A</v>
      </c>
      <c r="D1234" s="238"/>
      <c r="E1234" s="241"/>
    </row>
    <row r="1235" spans="1:5" x14ac:dyDescent="0.3">
      <c r="A1235" s="245"/>
      <c r="C1235" s="18" t="e">
        <f>VLOOKUP(A1235,'VDs DUELOS'!$D$3:$F$1568,3,0)-B1235</f>
        <v>#N/A</v>
      </c>
      <c r="D1235" s="238"/>
      <c r="E1235" s="241"/>
    </row>
    <row r="1236" spans="1:5" x14ac:dyDescent="0.3">
      <c r="A1236" s="245"/>
      <c r="C1236" s="18" t="e">
        <f>VLOOKUP(A1236,'VDs DUELOS'!$D$3:$F$1568,3,0)-B1236</f>
        <v>#N/A</v>
      </c>
      <c r="D1236" s="238"/>
      <c r="E1236" s="241"/>
    </row>
    <row r="1237" spans="1:5" x14ac:dyDescent="0.3">
      <c r="A1237" s="245"/>
      <c r="C1237" s="18" t="e">
        <f>VLOOKUP(A1237,'VDs DUELOS'!$D$3:$F$1568,3,0)-B1237</f>
        <v>#N/A</v>
      </c>
      <c r="D1237" s="238"/>
      <c r="E1237" s="241"/>
    </row>
    <row r="1238" spans="1:5" x14ac:dyDescent="0.3">
      <c r="A1238" s="245"/>
      <c r="C1238" s="18" t="e">
        <f>VLOOKUP(A1238,'VDs DUELOS'!$D$3:$F$1568,3,0)-B1238</f>
        <v>#N/A</v>
      </c>
      <c r="D1238" s="238"/>
      <c r="E1238" s="241"/>
    </row>
    <row r="1239" spans="1:5" x14ac:dyDescent="0.3">
      <c r="A1239" s="245"/>
      <c r="C1239" s="18" t="e">
        <f>VLOOKUP(A1239,'VDs DUELOS'!$D$3:$F$1568,3,0)-B1239</f>
        <v>#N/A</v>
      </c>
      <c r="D1239" s="238"/>
      <c r="E1239" s="241"/>
    </row>
    <row r="1240" spans="1:5" x14ac:dyDescent="0.3">
      <c r="A1240" s="245"/>
      <c r="C1240" s="18" t="e">
        <f>VLOOKUP(A1240,'VDs DUELOS'!$D$3:$F$1568,3,0)-B1240</f>
        <v>#N/A</v>
      </c>
      <c r="D1240" s="238"/>
      <c r="E1240" s="241"/>
    </row>
    <row r="1241" spans="1:5" x14ac:dyDescent="0.3">
      <c r="A1241" s="245"/>
      <c r="C1241" s="18" t="e">
        <f>VLOOKUP(A1241,'VDs DUELOS'!$D$3:$F$1568,3,0)-B1241</f>
        <v>#N/A</v>
      </c>
      <c r="D1241" s="238"/>
      <c r="E1241" s="241"/>
    </row>
    <row r="1242" spans="1:5" x14ac:dyDescent="0.3">
      <c r="A1242" s="245"/>
      <c r="C1242" s="18" t="e">
        <f>VLOOKUP(A1242,'VDs DUELOS'!$D$3:$F$1568,3,0)-B1242</f>
        <v>#N/A</v>
      </c>
      <c r="D1242" s="238"/>
      <c r="E1242" s="241"/>
    </row>
    <row r="1243" spans="1:5" x14ac:dyDescent="0.3">
      <c r="A1243" s="245"/>
      <c r="C1243" s="18" t="e">
        <f>VLOOKUP(A1243,'VDs DUELOS'!$D$3:$F$1568,3,0)-B1243</f>
        <v>#N/A</v>
      </c>
      <c r="D1243" s="238"/>
      <c r="E1243" s="241"/>
    </row>
    <row r="1244" spans="1:5" x14ac:dyDescent="0.3">
      <c r="A1244" s="245"/>
      <c r="C1244" s="18" t="e">
        <f>VLOOKUP(A1244,'VDs DUELOS'!$D$3:$F$1568,3,0)-B1244</f>
        <v>#N/A</v>
      </c>
      <c r="D1244" s="238"/>
      <c r="E1244" s="241"/>
    </row>
    <row r="1245" spans="1:5" x14ac:dyDescent="0.3">
      <c r="A1245" s="245"/>
      <c r="C1245" s="18" t="e">
        <f>VLOOKUP(A1245,'VDs DUELOS'!$D$3:$F$1568,3,0)-B1245</f>
        <v>#N/A</v>
      </c>
      <c r="D1245" s="238"/>
      <c r="E1245" s="241"/>
    </row>
    <row r="1246" spans="1:5" x14ac:dyDescent="0.3">
      <c r="A1246" s="245"/>
      <c r="C1246" s="18" t="e">
        <f>VLOOKUP(A1246,'VDs DUELOS'!$D$3:$F$1568,3,0)-B1246</f>
        <v>#N/A</v>
      </c>
      <c r="D1246" s="238"/>
      <c r="E1246" s="241"/>
    </row>
    <row r="1247" spans="1:5" x14ac:dyDescent="0.3">
      <c r="A1247" s="245"/>
      <c r="C1247" s="18" t="e">
        <f>VLOOKUP(A1247,'VDs DUELOS'!$D$3:$F$1568,3,0)-B1247</f>
        <v>#N/A</v>
      </c>
      <c r="D1247" s="238"/>
      <c r="E1247" s="241"/>
    </row>
    <row r="1248" spans="1:5" x14ac:dyDescent="0.3">
      <c r="A1248" s="245"/>
      <c r="C1248" s="18" t="e">
        <f>VLOOKUP(A1248,'VDs DUELOS'!$D$3:$F$1568,3,0)-B1248</f>
        <v>#N/A</v>
      </c>
      <c r="D1248" s="238"/>
      <c r="E1248" s="241"/>
    </row>
    <row r="1249" spans="1:5" x14ac:dyDescent="0.3">
      <c r="A1249" s="245"/>
      <c r="C1249" s="18" t="e">
        <f>VLOOKUP(A1249,'VDs DUELOS'!$D$3:$F$1568,3,0)-B1249</f>
        <v>#N/A</v>
      </c>
      <c r="D1249" s="238"/>
      <c r="E1249" s="241"/>
    </row>
    <row r="1250" spans="1:5" x14ac:dyDescent="0.3">
      <c r="A1250" s="245"/>
      <c r="C1250" s="18" t="e">
        <f>VLOOKUP(A1250,'VDs DUELOS'!$D$3:$F$1568,3,0)-B1250</f>
        <v>#N/A</v>
      </c>
      <c r="D1250" s="238"/>
      <c r="E1250" s="241"/>
    </row>
    <row r="1251" spans="1:5" x14ac:dyDescent="0.3">
      <c r="A1251" s="245"/>
      <c r="C1251" s="18" t="e">
        <f>VLOOKUP(A1251,'VDs DUELOS'!$D$3:$F$1568,3,0)-B1251</f>
        <v>#N/A</v>
      </c>
      <c r="D1251" s="238"/>
      <c r="E1251" s="241"/>
    </row>
    <row r="1252" spans="1:5" x14ac:dyDescent="0.3">
      <c r="A1252" s="245"/>
      <c r="C1252" s="18" t="e">
        <f>VLOOKUP(A1252,'VDs DUELOS'!$D$3:$F$1568,3,0)-B1252</f>
        <v>#N/A</v>
      </c>
      <c r="D1252" s="238"/>
      <c r="E1252" s="241"/>
    </row>
    <row r="1253" spans="1:5" x14ac:dyDescent="0.3">
      <c r="A1253" s="245"/>
      <c r="C1253" s="18" t="e">
        <f>VLOOKUP(A1253,'VDs DUELOS'!$D$3:$F$1568,3,0)-B1253</f>
        <v>#N/A</v>
      </c>
      <c r="D1253" s="238"/>
      <c r="E1253" s="241"/>
    </row>
    <row r="1254" spans="1:5" x14ac:dyDescent="0.3">
      <c r="A1254" s="245"/>
      <c r="C1254" s="18" t="e">
        <f>VLOOKUP(A1254,'VDs DUELOS'!$D$3:$F$1568,3,0)-B1254</f>
        <v>#N/A</v>
      </c>
      <c r="D1254" s="238" t="e">
        <f>VLOOKUP(A1254,'K1 Duelos'!$B$9:$D$39,3,0)-B1254</f>
        <v>#N/A</v>
      </c>
      <c r="E1254" s="241" t="e">
        <f>VLOOKUP(A1254,'[1]RED DE VENTAS '!$A$1:$B$2228,2,0)</f>
        <v>#N/A</v>
      </c>
    </row>
    <row r="1255" spans="1:5" x14ac:dyDescent="0.3">
      <c r="A1255" s="245"/>
      <c r="C1255" s="18" t="e">
        <f>VLOOKUP(A1255,'VDs DUELOS'!$D$3:$F$1568,3,0)-B1255</f>
        <v>#N/A</v>
      </c>
      <c r="D1255" s="238"/>
      <c r="E1255" s="241"/>
    </row>
    <row r="1256" spans="1:5" x14ac:dyDescent="0.3">
      <c r="A1256" s="245"/>
      <c r="C1256" s="18" t="e">
        <f>VLOOKUP(A1256,'VDs DUELOS'!$D$3:$F$1568,3,0)-B1256</f>
        <v>#N/A</v>
      </c>
      <c r="D1256" s="238"/>
      <c r="E1256" s="241"/>
    </row>
    <row r="1257" spans="1:5" x14ac:dyDescent="0.3">
      <c r="A1257" s="245"/>
      <c r="C1257" s="18" t="e">
        <f>VLOOKUP(A1257,'VDs DUELOS'!$D$3:$F$1568,3,0)-B1257</f>
        <v>#N/A</v>
      </c>
      <c r="D1257" s="238"/>
      <c r="E1257" s="238"/>
    </row>
    <row r="1258" spans="1:5" x14ac:dyDescent="0.3">
      <c r="A1258" s="245"/>
      <c r="C1258" s="18" t="e">
        <f>VLOOKUP(A1258,'VDs DUELOS'!$D$3:$F$1568,3,0)-B1258</f>
        <v>#N/A</v>
      </c>
      <c r="D1258" s="238" t="e">
        <f>VLOOKUP(A1258,'K1 Duelos'!$B$9:$D$39,3,0)-B1258</f>
        <v>#N/A</v>
      </c>
      <c r="E1258" s="241" t="e">
        <f>VLOOKUP(A1258,'[1]RED DE VENTAS '!$A$1:$B$2228,2,0)</f>
        <v>#N/A</v>
      </c>
    </row>
    <row r="1259" spans="1:5" x14ac:dyDescent="0.3">
      <c r="A1259" s="245"/>
      <c r="C1259" s="18" t="e">
        <f>VLOOKUP(A1259,'VDs DUELOS'!$D$3:$F$1568,3,0)-B1259</f>
        <v>#N/A</v>
      </c>
      <c r="D1259" s="238" t="e">
        <f>VLOOKUP(A1259,'K1 Duelos'!$B$9:$D$39,3,0)-B1259</f>
        <v>#N/A</v>
      </c>
      <c r="E1259" s="241" t="e">
        <f>VLOOKUP(A1259,'[1]RED DE VENTAS '!$A$1:$B$2228,2,0)</f>
        <v>#N/A</v>
      </c>
    </row>
    <row r="1260" spans="1:5" x14ac:dyDescent="0.3">
      <c r="A1260" s="245"/>
      <c r="C1260" s="18" t="e">
        <f>VLOOKUP(A1260,'VDs DUELOS'!$D$3:$F$1568,3,0)-B1260</f>
        <v>#N/A</v>
      </c>
      <c r="D1260" s="238" t="e">
        <f>VLOOKUP(A1260,'K1 Duelos'!$B$9:$D$39,3,0)-B1260</f>
        <v>#N/A</v>
      </c>
      <c r="E1260" s="241" t="e">
        <f>VLOOKUP(A1260,'[1]RED DE VENTAS '!$A$1:$B$2228,2,0)</f>
        <v>#N/A</v>
      </c>
    </row>
    <row r="1261" spans="1:5" x14ac:dyDescent="0.3">
      <c r="A1261" s="245"/>
      <c r="C1261" s="18" t="e">
        <f>VLOOKUP(A1261,'VDs DUELOS'!$D$3:$F$1568,3,0)-B1261</f>
        <v>#N/A</v>
      </c>
      <c r="D1261" s="238"/>
      <c r="E1261" s="241"/>
    </row>
    <row r="1262" spans="1:5" x14ac:dyDescent="0.3">
      <c r="A1262" s="245"/>
      <c r="C1262" s="18" t="e">
        <f>VLOOKUP(A1262,'VDs DUELOS'!$D$3:$F$1568,3,0)-B1262</f>
        <v>#N/A</v>
      </c>
      <c r="D1262" s="238"/>
      <c r="E1262" s="241"/>
    </row>
    <row r="1263" spans="1:5" x14ac:dyDescent="0.3">
      <c r="A1263" s="245"/>
      <c r="C1263" s="18" t="e">
        <f>VLOOKUP(A1263,'VDs DUELOS'!$D$3:$F$1568,3,0)-B1263</f>
        <v>#N/A</v>
      </c>
      <c r="D1263" s="238"/>
      <c r="E1263" s="241"/>
    </row>
    <row r="1264" spans="1:5" x14ac:dyDescent="0.3">
      <c r="A1264" s="245"/>
      <c r="C1264" s="18" t="e">
        <f>VLOOKUP(A1264,'VDs DUELOS'!$D$3:$F$1568,3,0)-B1264</f>
        <v>#N/A</v>
      </c>
      <c r="D1264" s="238"/>
      <c r="E1264" s="241"/>
    </row>
    <row r="1265" spans="1:5" x14ac:dyDescent="0.3">
      <c r="A1265" s="245"/>
      <c r="C1265" s="18" t="e">
        <f>VLOOKUP(A1265,'VDs DUELOS'!$D$3:$F$1568,3,0)-B1265</f>
        <v>#N/A</v>
      </c>
      <c r="D1265" s="238"/>
      <c r="E1265" s="241"/>
    </row>
    <row r="1266" spans="1:5" x14ac:dyDescent="0.3">
      <c r="A1266" s="245"/>
      <c r="C1266" s="18" t="e">
        <f>VLOOKUP(A1266,'VDs DUELOS'!$D$3:$F$1568,3,0)-B1266</f>
        <v>#N/A</v>
      </c>
      <c r="D1266" s="238"/>
      <c r="E1266" s="241"/>
    </row>
    <row r="1267" spans="1:5" x14ac:dyDescent="0.3">
      <c r="A1267" s="245"/>
      <c r="C1267" s="18" t="e">
        <f>VLOOKUP(A1267,'VDs DUELOS'!$D$3:$F$1568,3,0)-B1267</f>
        <v>#N/A</v>
      </c>
      <c r="D1267" s="238"/>
      <c r="E1267" s="241"/>
    </row>
    <row r="1268" spans="1:5" x14ac:dyDescent="0.3">
      <c r="A1268" s="245"/>
      <c r="C1268" s="18" t="e">
        <f>VLOOKUP(A1268,'VDs DUELOS'!$D$3:$F$1568,3,0)-B1268</f>
        <v>#N/A</v>
      </c>
      <c r="D1268" s="238"/>
      <c r="E1268" s="241"/>
    </row>
    <row r="1269" spans="1:5" x14ac:dyDescent="0.3">
      <c r="A1269" s="245"/>
      <c r="C1269" s="18" t="e">
        <f>VLOOKUP(A1269,'VDs DUELOS'!$D$3:$F$1568,3,0)-B1269</f>
        <v>#N/A</v>
      </c>
      <c r="D1269" s="238"/>
      <c r="E1269" s="238"/>
    </row>
    <row r="1270" spans="1:5" x14ac:dyDescent="0.3">
      <c r="A1270" s="245"/>
      <c r="C1270" s="18" t="e">
        <f>VLOOKUP(A1270,'VDs DUELOS'!$D$3:$F$1568,3,0)-B1270</f>
        <v>#N/A</v>
      </c>
      <c r="D1270" s="238"/>
      <c r="E1270" s="241"/>
    </row>
    <row r="1271" spans="1:5" x14ac:dyDescent="0.3">
      <c r="A1271" s="245"/>
      <c r="C1271" s="18" t="e">
        <f>VLOOKUP(A1271,'VDs DUELOS'!$D$3:$F$1568,3,0)-B1271</f>
        <v>#N/A</v>
      </c>
      <c r="D1271" s="238"/>
      <c r="E1271" s="238"/>
    </row>
    <row r="1272" spans="1:5" x14ac:dyDescent="0.3">
      <c r="A1272" s="245"/>
      <c r="C1272" s="18" t="e">
        <f>VLOOKUP(A1272,'VDs DUELOS'!$D$3:$F$1568,3,0)-B1272</f>
        <v>#N/A</v>
      </c>
      <c r="D1272" s="238"/>
      <c r="E1272" s="241"/>
    </row>
    <row r="1273" spans="1:5" x14ac:dyDescent="0.3">
      <c r="A1273" s="245"/>
      <c r="C1273" s="18" t="e">
        <f>VLOOKUP(A1273,'VDs DUELOS'!$D$3:$F$1568,3,0)-B1273</f>
        <v>#N/A</v>
      </c>
      <c r="D1273" s="238"/>
      <c r="E1273" s="241"/>
    </row>
    <row r="1274" spans="1:5" x14ac:dyDescent="0.3">
      <c r="A1274" s="245"/>
      <c r="C1274" s="18" t="e">
        <f>VLOOKUP(A1274,'VDs DUELOS'!$D$3:$F$1568,3,0)-B1274</f>
        <v>#N/A</v>
      </c>
      <c r="D1274" s="238" t="e">
        <f>VLOOKUP(A1274,'K1 Duelos'!$B$9:$D$39,3,0)-B1274</f>
        <v>#N/A</v>
      </c>
      <c r="E1274" s="241" t="e">
        <f>VLOOKUP(A1274,'[1]RED DE VENTAS '!$A$1:$B$2228,2,0)</f>
        <v>#N/A</v>
      </c>
    </row>
    <row r="1275" spans="1:5" x14ac:dyDescent="0.3">
      <c r="A1275" s="245"/>
      <c r="C1275" s="18" t="e">
        <f>VLOOKUP(A1275,'VDs DUELOS'!$D$3:$F$1568,3,0)-B1275</f>
        <v>#N/A</v>
      </c>
      <c r="D1275" s="238"/>
      <c r="E1275" s="241"/>
    </row>
    <row r="1276" spans="1:5" x14ac:dyDescent="0.3">
      <c r="A1276" s="245"/>
      <c r="C1276" s="18" t="e">
        <f>VLOOKUP(A1276,'VDs DUELOS'!$D$3:$F$1568,3,0)-B1276</f>
        <v>#N/A</v>
      </c>
      <c r="D1276" s="238"/>
      <c r="E1276" s="241"/>
    </row>
    <row r="1277" spans="1:5" x14ac:dyDescent="0.3">
      <c r="A1277" s="245"/>
      <c r="C1277" s="18" t="e">
        <f>VLOOKUP(A1277,'VDs DUELOS'!$D$3:$F$1568,3,0)-B1277</f>
        <v>#N/A</v>
      </c>
      <c r="D1277" s="238"/>
      <c r="E1277" s="238"/>
    </row>
    <row r="1278" spans="1:5" x14ac:dyDescent="0.3">
      <c r="A1278" s="245"/>
      <c r="C1278" s="18" t="e">
        <f>VLOOKUP(A1278,'VDs DUELOS'!$D$3:$F$1568,3,0)-B1278</f>
        <v>#N/A</v>
      </c>
      <c r="D1278" s="238"/>
      <c r="E1278" s="238"/>
    </row>
    <row r="1279" spans="1:5" x14ac:dyDescent="0.3">
      <c r="A1279" s="245"/>
      <c r="C1279" s="18" t="e">
        <f>VLOOKUP(A1279,'VDs DUELOS'!$D$3:$F$1568,3,0)-B1279</f>
        <v>#N/A</v>
      </c>
      <c r="D1279" s="238"/>
      <c r="E1279" s="238"/>
    </row>
    <row r="1280" spans="1:5" x14ac:dyDescent="0.3">
      <c r="A1280" s="245"/>
      <c r="C1280" s="18" t="e">
        <f>VLOOKUP(A1280,'VDs DUELOS'!$D$3:$F$1568,3,0)-B1280</f>
        <v>#N/A</v>
      </c>
      <c r="D1280" s="238"/>
      <c r="E1280" s="241"/>
    </row>
    <row r="1281" spans="1:5" x14ac:dyDescent="0.3">
      <c r="A1281" s="245"/>
      <c r="C1281" s="18" t="e">
        <f>VLOOKUP(A1281,'VDs DUELOS'!$D$3:$F$1568,3,0)-B1281</f>
        <v>#N/A</v>
      </c>
      <c r="D1281" s="238" t="e">
        <f>VLOOKUP(A1281,'K1 Duelos'!$B$9:$D$39,3,0)-B1281</f>
        <v>#N/A</v>
      </c>
      <c r="E1281" s="241" t="e">
        <f>VLOOKUP(A1281,'[1]RED DE VENTAS '!$A$1:$B$2228,2,0)</f>
        <v>#N/A</v>
      </c>
    </row>
    <row r="1282" spans="1:5" x14ac:dyDescent="0.3">
      <c r="A1282" s="245"/>
      <c r="C1282" s="18" t="e">
        <f>VLOOKUP(A1282,'VDs DUELOS'!$D$3:$F$1568,3,0)-B1282</f>
        <v>#N/A</v>
      </c>
      <c r="D1282" s="238"/>
      <c r="E1282" s="241"/>
    </row>
    <row r="1283" spans="1:5" x14ac:dyDescent="0.3">
      <c r="A1283" s="245"/>
      <c r="C1283" s="18" t="e">
        <f>VLOOKUP(A1283,'VDs DUELOS'!$D$3:$F$1568,3,0)-B1283</f>
        <v>#N/A</v>
      </c>
      <c r="D1283" s="238"/>
      <c r="E1283" s="238"/>
    </row>
    <row r="1284" spans="1:5" x14ac:dyDescent="0.3">
      <c r="A1284" s="245"/>
      <c r="C1284" s="18" t="e">
        <f>VLOOKUP(A1284,'VDs DUELOS'!$D$3:$F$1568,3,0)-B1284</f>
        <v>#N/A</v>
      </c>
      <c r="D1284" s="238"/>
      <c r="E1284" s="241"/>
    </row>
    <row r="1285" spans="1:5" x14ac:dyDescent="0.3">
      <c r="A1285" s="245"/>
      <c r="C1285" s="18" t="e">
        <f>VLOOKUP(A1285,'VDs DUELOS'!$D$3:$F$1568,3,0)-B1285</f>
        <v>#N/A</v>
      </c>
      <c r="D1285" s="238"/>
      <c r="E1285" s="238"/>
    </row>
    <row r="1286" spans="1:5" x14ac:dyDescent="0.3">
      <c r="A1286" s="245"/>
      <c r="C1286" s="18" t="e">
        <f>VLOOKUP(A1286,'VDs DUELOS'!$D$3:$F$1568,3,0)-B1286</f>
        <v>#N/A</v>
      </c>
      <c r="D1286" s="238"/>
      <c r="E1286" s="241"/>
    </row>
    <row r="1287" spans="1:5" x14ac:dyDescent="0.3">
      <c r="A1287" s="245"/>
      <c r="C1287" s="18" t="e">
        <f>VLOOKUP(A1287,'VDs DUELOS'!$D$3:$F$1568,3,0)-B1287</f>
        <v>#N/A</v>
      </c>
      <c r="D1287" s="238"/>
      <c r="E1287" s="241"/>
    </row>
    <row r="1288" spans="1:5" x14ac:dyDescent="0.3">
      <c r="A1288" s="245"/>
      <c r="C1288" s="18" t="e">
        <f>VLOOKUP(A1288,'VDs DUELOS'!$D$3:$F$1568,3,0)-B1288</f>
        <v>#N/A</v>
      </c>
      <c r="D1288" s="238"/>
      <c r="E1288" s="241"/>
    </row>
    <row r="1289" spans="1:5" x14ac:dyDescent="0.3">
      <c r="A1289" s="245"/>
      <c r="C1289" s="18" t="e">
        <f>VLOOKUP(A1289,'VDs DUELOS'!$D$3:$F$1568,3,0)-B1289</f>
        <v>#N/A</v>
      </c>
      <c r="D1289" s="238"/>
      <c r="E1289" s="241"/>
    </row>
    <row r="1290" spans="1:5" x14ac:dyDescent="0.3">
      <c r="A1290" s="245"/>
      <c r="C1290" s="18" t="e">
        <f>VLOOKUP(A1290,'VDs DUELOS'!$D$3:$F$1568,3,0)-B1290</f>
        <v>#N/A</v>
      </c>
      <c r="D1290" s="238"/>
      <c r="E1290" s="241"/>
    </row>
    <row r="1291" spans="1:5" x14ac:dyDescent="0.3">
      <c r="A1291" s="245"/>
      <c r="C1291" s="18" t="e">
        <f>VLOOKUP(A1291,'VDs DUELOS'!$D$3:$F$1568,3,0)-B1291</f>
        <v>#N/A</v>
      </c>
      <c r="D1291" s="238"/>
      <c r="E1291" s="241"/>
    </row>
    <row r="1292" spans="1:5" x14ac:dyDescent="0.3">
      <c r="A1292" s="245"/>
      <c r="C1292" s="18" t="e">
        <f>VLOOKUP(A1292,'VDs DUELOS'!$D$3:$F$1568,3,0)-B1292</f>
        <v>#N/A</v>
      </c>
      <c r="D1292" s="238" t="e">
        <f>VLOOKUP(A1292,'K1 Duelos'!$B$9:$D$39,3,0)-B1292</f>
        <v>#N/A</v>
      </c>
      <c r="E1292" s="241" t="e">
        <f>VLOOKUP(A1292,'[1]RED DE VENTAS '!$A$1:$B$2228,2,0)</f>
        <v>#N/A</v>
      </c>
    </row>
    <row r="1293" spans="1:5" x14ac:dyDescent="0.3">
      <c r="A1293" s="245"/>
      <c r="C1293" s="18" t="e">
        <f>VLOOKUP(A1293,'VDs DUELOS'!$D$3:$F$1568,3,0)-B1293</f>
        <v>#N/A</v>
      </c>
      <c r="D1293" s="238"/>
      <c r="E1293" s="241"/>
    </row>
    <row r="1294" spans="1:5" x14ac:dyDescent="0.3">
      <c r="A1294" s="245"/>
      <c r="C1294" s="18" t="e">
        <f>VLOOKUP(A1294,'VDs DUELOS'!$D$3:$F$1568,3,0)-B1294</f>
        <v>#N/A</v>
      </c>
      <c r="D1294" s="238"/>
      <c r="E1294" s="241"/>
    </row>
    <row r="1295" spans="1:5" x14ac:dyDescent="0.3">
      <c r="A1295" s="245"/>
      <c r="C1295" s="18" t="e">
        <f>VLOOKUP(A1295,'VDs DUELOS'!$D$3:$F$1568,3,0)-B1295</f>
        <v>#N/A</v>
      </c>
      <c r="D1295" s="238"/>
      <c r="E1295" s="241"/>
    </row>
    <row r="1296" spans="1:5" x14ac:dyDescent="0.3">
      <c r="A1296" s="245"/>
      <c r="C1296" s="18" t="e">
        <f>VLOOKUP(A1296,'VDs DUELOS'!$D$3:$F$1568,3,0)-B1296</f>
        <v>#N/A</v>
      </c>
      <c r="D1296" s="238"/>
      <c r="E1296" s="241"/>
    </row>
    <row r="1297" spans="1:5" x14ac:dyDescent="0.3">
      <c r="A1297" s="245"/>
      <c r="C1297" s="18" t="e">
        <f>VLOOKUP(A1297,'VDs DUELOS'!$D$3:$F$1568,3,0)-B1297</f>
        <v>#N/A</v>
      </c>
      <c r="D1297" s="238" t="e">
        <f>VLOOKUP(A1297,'K1 Duelos'!$B$9:$D$39,3,0)-B1297</f>
        <v>#N/A</v>
      </c>
      <c r="E1297" s="241" t="e">
        <f>VLOOKUP(A1297,'[1]RED DE VENTAS '!$A$1:$B$2228,2,0)</f>
        <v>#N/A</v>
      </c>
    </row>
    <row r="1298" spans="1:5" x14ac:dyDescent="0.3">
      <c r="A1298" s="245"/>
      <c r="C1298" s="18" t="e">
        <f>VLOOKUP(A1298,'VDs DUELOS'!$D$3:$F$1568,3,0)-B1298</f>
        <v>#N/A</v>
      </c>
      <c r="D1298" s="238"/>
      <c r="E1298" s="241"/>
    </row>
    <row r="1299" spans="1:5" x14ac:dyDescent="0.3">
      <c r="A1299" s="245"/>
      <c r="C1299" s="18" t="e">
        <f>VLOOKUP(A1299,'VDs DUELOS'!$D$3:$F$1568,3,0)-B1299</f>
        <v>#N/A</v>
      </c>
      <c r="D1299" s="238"/>
      <c r="E1299" s="241"/>
    </row>
    <row r="1300" spans="1:5" x14ac:dyDescent="0.3">
      <c r="A1300" s="245"/>
      <c r="C1300" s="18" t="e">
        <f>VLOOKUP(A1300,'VDs DUELOS'!$D$3:$F$1568,3,0)-B1300</f>
        <v>#N/A</v>
      </c>
      <c r="D1300" s="238"/>
      <c r="E1300" s="241"/>
    </row>
    <row r="1301" spans="1:5" x14ac:dyDescent="0.3">
      <c r="A1301" s="245"/>
      <c r="C1301" s="18" t="e">
        <f>VLOOKUP(A1301,'VDs DUELOS'!$D$3:$F$1568,3,0)-B1301</f>
        <v>#N/A</v>
      </c>
      <c r="D1301" s="238"/>
      <c r="E1301" s="241"/>
    </row>
    <row r="1302" spans="1:5" x14ac:dyDescent="0.3">
      <c r="A1302" s="245"/>
      <c r="C1302" s="18" t="e">
        <f>VLOOKUP(A1302,'VDs DUELOS'!$D$3:$F$1568,3,0)-B1302</f>
        <v>#N/A</v>
      </c>
      <c r="D1302" s="238"/>
      <c r="E1302" s="241"/>
    </row>
    <row r="1303" spans="1:5" x14ac:dyDescent="0.3">
      <c r="A1303" s="245"/>
      <c r="C1303" s="18" t="e">
        <f>VLOOKUP(A1303,'VDs DUELOS'!$D$3:$F$1568,3,0)-B1303</f>
        <v>#N/A</v>
      </c>
      <c r="D1303" s="238"/>
      <c r="E1303" s="241"/>
    </row>
    <row r="1304" spans="1:5" x14ac:dyDescent="0.3">
      <c r="A1304" s="245"/>
      <c r="C1304" s="18" t="e">
        <f>VLOOKUP(A1304,'VDs DUELOS'!$D$3:$F$1568,3,0)-B1304</f>
        <v>#N/A</v>
      </c>
      <c r="D1304" s="238"/>
      <c r="E1304" s="241"/>
    </row>
    <row r="1305" spans="1:5" x14ac:dyDescent="0.3">
      <c r="A1305" s="245"/>
      <c r="C1305" s="18" t="e">
        <f>VLOOKUP(A1305,'VDs DUELOS'!$D$3:$F$1568,3,0)-B1305</f>
        <v>#N/A</v>
      </c>
      <c r="D1305" s="238"/>
      <c r="E1305" s="241"/>
    </row>
    <row r="1306" spans="1:5" x14ac:dyDescent="0.3">
      <c r="A1306" s="245"/>
      <c r="C1306" s="18" t="e">
        <f>VLOOKUP(A1306,'VDs DUELOS'!$D$3:$F$1568,3,0)-B1306</f>
        <v>#N/A</v>
      </c>
      <c r="D1306" s="238"/>
      <c r="E1306" s="241"/>
    </row>
    <row r="1307" spans="1:5" x14ac:dyDescent="0.3">
      <c r="A1307" s="245"/>
      <c r="C1307" s="18" t="e">
        <f>VLOOKUP(A1307,'VDs DUELOS'!$D$3:$F$1568,3,0)-B1307</f>
        <v>#N/A</v>
      </c>
      <c r="D1307" s="238"/>
      <c r="E1307" s="241"/>
    </row>
    <row r="1308" spans="1:5" x14ac:dyDescent="0.3">
      <c r="A1308" s="245"/>
      <c r="C1308" s="18" t="e">
        <f>VLOOKUP(A1308,'VDs DUELOS'!$D$3:$F$1568,3,0)-B1308</f>
        <v>#N/A</v>
      </c>
      <c r="D1308" s="238"/>
      <c r="E1308" s="241"/>
    </row>
    <row r="1309" spans="1:5" x14ac:dyDescent="0.3">
      <c r="A1309" s="245"/>
      <c r="C1309" s="18" t="e">
        <f>VLOOKUP(A1309,'VDs DUELOS'!$D$3:$F$1568,3,0)-B1309</f>
        <v>#N/A</v>
      </c>
      <c r="D1309" s="238"/>
      <c r="E1309" s="238"/>
    </row>
    <row r="1310" spans="1:5" x14ac:dyDescent="0.3">
      <c r="A1310" s="245"/>
      <c r="C1310" s="18" t="e">
        <f>VLOOKUP(A1310,'VDs DUELOS'!$D$3:$F$1568,3,0)-B1310</f>
        <v>#N/A</v>
      </c>
      <c r="D1310" s="238"/>
      <c r="E1310" s="241"/>
    </row>
    <row r="1311" spans="1:5" x14ac:dyDescent="0.3">
      <c r="A1311" s="245"/>
      <c r="C1311" s="18" t="e">
        <f>VLOOKUP(A1311,'VDs DUELOS'!$D$3:$F$1568,3,0)-B1311</f>
        <v>#N/A</v>
      </c>
      <c r="D1311" s="238"/>
      <c r="E1311" s="241"/>
    </row>
    <row r="1312" spans="1:5" x14ac:dyDescent="0.3">
      <c r="A1312" s="245"/>
      <c r="C1312" s="18" t="e">
        <f>VLOOKUP(A1312,'VDs DUELOS'!$D$3:$F$1568,3,0)-B1312</f>
        <v>#N/A</v>
      </c>
      <c r="D1312" s="238"/>
      <c r="E1312" s="241"/>
    </row>
    <row r="1313" spans="1:5" x14ac:dyDescent="0.3">
      <c r="A1313" s="245"/>
      <c r="C1313" s="18" t="e">
        <f>VLOOKUP(A1313,'VDs DUELOS'!$D$3:$F$1568,3,0)-B1313</f>
        <v>#N/A</v>
      </c>
      <c r="D1313" s="238"/>
      <c r="E1313" s="241"/>
    </row>
    <row r="1314" spans="1:5" x14ac:dyDescent="0.3">
      <c r="A1314" s="245"/>
      <c r="C1314" s="18" t="e">
        <f>VLOOKUP(A1314,'VDs DUELOS'!$D$3:$F$1568,3,0)-B1314</f>
        <v>#N/A</v>
      </c>
      <c r="D1314" s="238"/>
      <c r="E1314" s="241"/>
    </row>
    <row r="1315" spans="1:5" x14ac:dyDescent="0.3">
      <c r="A1315" s="245"/>
      <c r="C1315" s="18" t="e">
        <f>VLOOKUP(A1315,'VDs DUELOS'!$D$3:$F$1568,3,0)-B1315</f>
        <v>#N/A</v>
      </c>
      <c r="D1315" s="238"/>
      <c r="E1315" s="241"/>
    </row>
    <row r="1316" spans="1:5" x14ac:dyDescent="0.3">
      <c r="A1316" s="245"/>
      <c r="C1316" s="18" t="e">
        <f>VLOOKUP(A1316,'VDs DUELOS'!$D$3:$F$1568,3,0)-B1316</f>
        <v>#N/A</v>
      </c>
      <c r="D1316" s="238"/>
      <c r="E1316" s="241"/>
    </row>
    <row r="1317" spans="1:5" x14ac:dyDescent="0.3">
      <c r="A1317" s="245"/>
      <c r="C1317" s="18" t="e">
        <f>VLOOKUP(A1317,'VDs DUELOS'!$D$3:$F$1568,3,0)-B1317</f>
        <v>#N/A</v>
      </c>
      <c r="D1317" s="238"/>
      <c r="E1317" s="241"/>
    </row>
    <row r="1318" spans="1:5" x14ac:dyDescent="0.3">
      <c r="A1318" s="245"/>
      <c r="C1318" s="18" t="e">
        <f>VLOOKUP(A1318,'VDs DUELOS'!$D$3:$F$1568,3,0)-B1318</f>
        <v>#N/A</v>
      </c>
      <c r="D1318" s="238"/>
      <c r="E1318" s="241"/>
    </row>
    <row r="1319" spans="1:5" x14ac:dyDescent="0.3">
      <c r="A1319" s="245"/>
      <c r="C1319" s="18" t="e">
        <f>VLOOKUP(A1319,'VDs DUELOS'!$D$3:$F$1568,3,0)-B1319</f>
        <v>#N/A</v>
      </c>
      <c r="D1319" s="238"/>
      <c r="E1319" s="241"/>
    </row>
    <row r="1320" spans="1:5" x14ac:dyDescent="0.3">
      <c r="A1320" s="245"/>
      <c r="C1320" s="18" t="e">
        <f>VLOOKUP(A1320,'VDs DUELOS'!$D$3:$F$1568,3,0)-B1320</f>
        <v>#N/A</v>
      </c>
      <c r="D1320" s="238"/>
      <c r="E1320" s="241"/>
    </row>
    <row r="1321" spans="1:5" x14ac:dyDescent="0.3">
      <c r="A1321" s="245"/>
      <c r="C1321" s="18" t="e">
        <f>VLOOKUP(A1321,'VDs DUELOS'!$D$3:$F$1568,3,0)-B1321</f>
        <v>#N/A</v>
      </c>
      <c r="D1321" s="238"/>
      <c r="E1321" s="238"/>
    </row>
    <row r="1322" spans="1:5" x14ac:dyDescent="0.3">
      <c r="A1322" s="245"/>
      <c r="C1322" s="18" t="e">
        <f>VLOOKUP(A1322,'VDs DUELOS'!$D$3:$F$1568,3,0)-B1322</f>
        <v>#N/A</v>
      </c>
      <c r="D1322" s="238"/>
      <c r="E1322" s="241"/>
    </row>
    <row r="1323" spans="1:5" x14ac:dyDescent="0.3">
      <c r="A1323" s="245"/>
      <c r="C1323" s="18" t="e">
        <f>VLOOKUP(A1323,'VDs DUELOS'!$D$3:$F$1568,3,0)-B1323</f>
        <v>#N/A</v>
      </c>
      <c r="D1323" s="238"/>
      <c r="E1323" s="241"/>
    </row>
    <row r="1324" spans="1:5" x14ac:dyDescent="0.3">
      <c r="A1324" s="245"/>
      <c r="C1324" s="18" t="e">
        <f>VLOOKUP(A1324,'VDs DUELOS'!$D$3:$F$1568,3,0)-B1324</f>
        <v>#N/A</v>
      </c>
      <c r="D1324" s="238"/>
      <c r="E1324" s="238"/>
    </row>
    <row r="1325" spans="1:5" x14ac:dyDescent="0.3">
      <c r="A1325" s="245"/>
      <c r="C1325" s="18" t="e">
        <f>VLOOKUP(A1325,'VDs DUELOS'!$D$3:$F$1568,3,0)-B1325</f>
        <v>#N/A</v>
      </c>
      <c r="D1325" s="238"/>
      <c r="E1325" s="238"/>
    </row>
    <row r="1326" spans="1:5" x14ac:dyDescent="0.3">
      <c r="A1326" s="245"/>
      <c r="C1326" s="18" t="e">
        <f>VLOOKUP(A1326,'VDs DUELOS'!$D$3:$F$1568,3,0)-B1326</f>
        <v>#N/A</v>
      </c>
      <c r="D1326" s="238"/>
      <c r="E1326" s="241"/>
    </row>
    <row r="1327" spans="1:5" x14ac:dyDescent="0.3">
      <c r="A1327" s="245"/>
      <c r="C1327" s="18" t="e">
        <f>VLOOKUP(A1327,'VDs DUELOS'!$D$3:$F$1568,3,0)-B1327</f>
        <v>#N/A</v>
      </c>
      <c r="D1327" s="238"/>
      <c r="E1327" s="238"/>
    </row>
    <row r="1328" spans="1:5" x14ac:dyDescent="0.3">
      <c r="A1328" s="245"/>
      <c r="C1328" s="18" t="e">
        <f>VLOOKUP(A1328,'VDs DUELOS'!$D$3:$F$1568,3,0)-B1328</f>
        <v>#N/A</v>
      </c>
      <c r="D1328" s="238"/>
      <c r="E1328" s="241"/>
    </row>
    <row r="1329" spans="1:5" x14ac:dyDescent="0.3">
      <c r="A1329" s="245"/>
      <c r="C1329" s="18" t="e">
        <f>VLOOKUP(A1329,'VDs DUELOS'!$D$3:$F$1568,3,0)-B1329</f>
        <v>#N/A</v>
      </c>
      <c r="D1329" s="238"/>
      <c r="E1329" s="241"/>
    </row>
    <row r="1330" spans="1:5" x14ac:dyDescent="0.3">
      <c r="A1330" s="245"/>
      <c r="C1330" s="18" t="e">
        <f>VLOOKUP(A1330,'VDs DUELOS'!$D$3:$F$1568,3,0)-B1330</f>
        <v>#N/A</v>
      </c>
      <c r="D1330" s="238"/>
      <c r="E1330" s="241"/>
    </row>
    <row r="1331" spans="1:5" x14ac:dyDescent="0.3">
      <c r="A1331" s="245"/>
      <c r="C1331" s="18" t="e">
        <f>VLOOKUP(A1331,'VDs DUELOS'!$D$3:$F$1568,3,0)-B1331</f>
        <v>#N/A</v>
      </c>
      <c r="D1331" s="238"/>
      <c r="E1331" s="241"/>
    </row>
    <row r="1332" spans="1:5" x14ac:dyDescent="0.3">
      <c r="A1332" s="245"/>
      <c r="C1332" s="18" t="e">
        <f>VLOOKUP(A1332,'VDs DUELOS'!$D$3:$F$1568,3,0)-B1332</f>
        <v>#N/A</v>
      </c>
      <c r="D1332" s="238"/>
      <c r="E1332" s="241"/>
    </row>
    <row r="1333" spans="1:5" x14ac:dyDescent="0.3">
      <c r="A1333" s="245"/>
      <c r="C1333" s="18" t="e">
        <f>VLOOKUP(A1333,'VDs DUELOS'!$D$3:$F$1568,3,0)-B1333</f>
        <v>#N/A</v>
      </c>
      <c r="D1333" s="238"/>
      <c r="E1333" s="238"/>
    </row>
    <row r="1334" spans="1:5" x14ac:dyDescent="0.3">
      <c r="A1334" s="245"/>
      <c r="C1334" s="18" t="e">
        <f>VLOOKUP(A1334,'VDs DUELOS'!$D$3:$F$1568,3,0)-B1334</f>
        <v>#N/A</v>
      </c>
      <c r="D1334" s="238"/>
      <c r="E1334" s="241"/>
    </row>
    <row r="1335" spans="1:5" x14ac:dyDescent="0.3">
      <c r="A1335" s="245"/>
      <c r="C1335" s="18" t="e">
        <f>VLOOKUP(A1335,'VDs DUELOS'!$D$3:$F$1568,3,0)-B1335</f>
        <v>#N/A</v>
      </c>
      <c r="D1335" s="238"/>
      <c r="E1335" s="241"/>
    </row>
    <row r="1336" spans="1:5" x14ac:dyDescent="0.3">
      <c r="A1336" s="245"/>
      <c r="C1336" s="18" t="e">
        <f>VLOOKUP(A1336,'VDs DUELOS'!$D$3:$F$1568,3,0)-B1336</f>
        <v>#N/A</v>
      </c>
      <c r="D1336" s="238"/>
      <c r="E1336" s="241"/>
    </row>
    <row r="1337" spans="1:5" x14ac:dyDescent="0.3">
      <c r="A1337" s="245"/>
      <c r="C1337" s="18" t="e">
        <f>VLOOKUP(A1337,'VDs DUELOS'!$D$3:$F$1568,3,0)-B1337</f>
        <v>#N/A</v>
      </c>
      <c r="D1337" s="238"/>
      <c r="E1337" s="241"/>
    </row>
    <row r="1338" spans="1:5" x14ac:dyDescent="0.3">
      <c r="A1338" s="245"/>
      <c r="C1338" s="18" t="e">
        <f>VLOOKUP(A1338,'VDs DUELOS'!$D$3:$F$1568,3,0)-B1338</f>
        <v>#N/A</v>
      </c>
      <c r="D1338" s="238"/>
      <c r="E1338" s="241"/>
    </row>
    <row r="1339" spans="1:5" x14ac:dyDescent="0.3">
      <c r="A1339" s="245"/>
      <c r="C1339" s="18" t="e">
        <f>VLOOKUP(A1339,'VDs DUELOS'!$D$3:$F$1568,3,0)-B1339</f>
        <v>#N/A</v>
      </c>
      <c r="D1339" s="238"/>
      <c r="E1339" s="241"/>
    </row>
    <row r="1340" spans="1:5" x14ac:dyDescent="0.3">
      <c r="A1340" s="245"/>
      <c r="C1340" s="18" t="e">
        <f>VLOOKUP(A1340,'VDs DUELOS'!$D$3:$F$1568,3,0)-B1340</f>
        <v>#N/A</v>
      </c>
      <c r="D1340" s="238"/>
      <c r="E1340" s="241"/>
    </row>
    <row r="1341" spans="1:5" x14ac:dyDescent="0.3">
      <c r="A1341" s="245"/>
      <c r="C1341" s="18" t="e">
        <f>VLOOKUP(A1341,'VDs DUELOS'!$D$3:$F$1568,3,0)-B1341</f>
        <v>#N/A</v>
      </c>
      <c r="D1341" s="238"/>
      <c r="E1341" s="241"/>
    </row>
    <row r="1342" spans="1:5" x14ac:dyDescent="0.3">
      <c r="A1342" s="245"/>
      <c r="C1342" s="18" t="e">
        <f>VLOOKUP(A1342,'VDs DUELOS'!$D$3:$F$1568,3,0)-B1342</f>
        <v>#N/A</v>
      </c>
      <c r="D1342" s="238"/>
      <c r="E1342" s="241"/>
    </row>
    <row r="1343" spans="1:5" x14ac:dyDescent="0.3">
      <c r="A1343" s="245"/>
      <c r="C1343" s="18" t="e">
        <f>VLOOKUP(A1343,'VDs DUELOS'!$D$3:$F$1568,3,0)-B1343</f>
        <v>#N/A</v>
      </c>
      <c r="D1343" s="238"/>
      <c r="E1343" s="241"/>
    </row>
    <row r="1344" spans="1:5" x14ac:dyDescent="0.3">
      <c r="A1344" s="245"/>
      <c r="C1344" s="18" t="e">
        <f>VLOOKUP(A1344,'VDs DUELOS'!$D$3:$F$1568,3,0)-B1344</f>
        <v>#N/A</v>
      </c>
      <c r="D1344" s="238"/>
      <c r="E1344" s="241"/>
    </row>
    <row r="1345" spans="1:5" x14ac:dyDescent="0.3">
      <c r="A1345" s="245"/>
      <c r="C1345" s="18" t="e">
        <f>VLOOKUP(A1345,'VDs DUELOS'!$D$3:$F$1568,3,0)-B1345</f>
        <v>#N/A</v>
      </c>
      <c r="D1345" s="238"/>
      <c r="E1345" s="241"/>
    </row>
    <row r="1346" spans="1:5" x14ac:dyDescent="0.3">
      <c r="A1346" s="245"/>
      <c r="C1346" s="18" t="e">
        <f>VLOOKUP(A1346,'VDs DUELOS'!$D$3:$F$1568,3,0)-B1346</f>
        <v>#N/A</v>
      </c>
      <c r="D1346" s="238" t="e">
        <f>VLOOKUP(A1346,'K1 Duelos'!$B$9:$D$39,3,0)-B1346</f>
        <v>#N/A</v>
      </c>
      <c r="E1346" s="241" t="e">
        <f>VLOOKUP(A1346,'[1]RED DE VENTAS '!$A$1:$B$2228,2,0)</f>
        <v>#N/A</v>
      </c>
    </row>
    <row r="1347" spans="1:5" x14ac:dyDescent="0.3">
      <c r="A1347" s="245"/>
      <c r="C1347" s="18" t="e">
        <f>VLOOKUP(A1347,'VDs DUELOS'!$D$3:$F$1568,3,0)-B1347</f>
        <v>#N/A</v>
      </c>
      <c r="D1347" s="238"/>
      <c r="E1347" s="241"/>
    </row>
    <row r="1348" spans="1:5" x14ac:dyDescent="0.3">
      <c r="A1348" s="245"/>
      <c r="C1348" s="18" t="e">
        <f>VLOOKUP(A1348,'VDs DUELOS'!$D$3:$F$1568,3,0)-B1348</f>
        <v>#N/A</v>
      </c>
      <c r="D1348" s="238"/>
      <c r="E1348" s="241"/>
    </row>
    <row r="1349" spans="1:5" x14ac:dyDescent="0.3">
      <c r="A1349" s="245"/>
      <c r="C1349" s="18" t="e">
        <f>VLOOKUP(A1349,'VDs DUELOS'!$D$3:$F$1568,3,0)-B1349</f>
        <v>#N/A</v>
      </c>
      <c r="D1349" s="238"/>
      <c r="E1349" s="241"/>
    </row>
    <row r="1350" spans="1:5" x14ac:dyDescent="0.3">
      <c r="A1350" s="245"/>
      <c r="C1350" s="18" t="e">
        <f>VLOOKUP(A1350,'VDs DUELOS'!$D$3:$F$1568,3,0)-B1350</f>
        <v>#N/A</v>
      </c>
      <c r="D1350" s="238" t="e">
        <f>VLOOKUP(A1350,'K1 Duelos'!$B$9:$D$39,3,0)-B1350</f>
        <v>#N/A</v>
      </c>
      <c r="E1350" s="241" t="e">
        <f>VLOOKUP(A1350,'[1]RED DE VENTAS '!$A$1:$B$2228,2,0)</f>
        <v>#N/A</v>
      </c>
    </row>
    <row r="1351" spans="1:5" x14ac:dyDescent="0.3">
      <c r="A1351" s="245"/>
      <c r="C1351" s="18" t="e">
        <f>VLOOKUP(A1351,'VDs DUELOS'!$D$3:$F$1568,3,0)-B1351</f>
        <v>#N/A</v>
      </c>
      <c r="D1351" s="238" t="e">
        <f>VLOOKUP(A1351,'K1 Duelos'!$B$9:$D$39,3,0)-B1351</f>
        <v>#N/A</v>
      </c>
      <c r="E1351" s="241" t="e">
        <f>VLOOKUP(A1351,'[1]RED DE VENTAS '!$A$1:$B$2228,2,0)</f>
        <v>#N/A</v>
      </c>
    </row>
    <row r="1352" spans="1:5" x14ac:dyDescent="0.3">
      <c r="A1352" s="245"/>
      <c r="C1352" s="18" t="e">
        <f>VLOOKUP(A1352,'VDs DUELOS'!$D$3:$F$1568,3,0)-B1352</f>
        <v>#N/A</v>
      </c>
      <c r="D1352" s="238" t="e">
        <f>VLOOKUP(A1352,'K1 Duelos'!$B$9:$D$39,3,0)-B1352</f>
        <v>#N/A</v>
      </c>
      <c r="E1352" s="241" t="e">
        <f>VLOOKUP(A1352,'[1]RED DE VENTAS '!$A$1:$B$2228,2,0)</f>
        <v>#N/A</v>
      </c>
    </row>
    <row r="1353" spans="1:5" x14ac:dyDescent="0.3">
      <c r="A1353" s="245"/>
      <c r="C1353" s="18" t="e">
        <f>VLOOKUP(A1353,'VDs DUELOS'!$D$3:$F$1568,3,0)-B1353</f>
        <v>#N/A</v>
      </c>
      <c r="D1353" s="238"/>
      <c r="E1353" s="241"/>
    </row>
    <row r="1354" spans="1:5" x14ac:dyDescent="0.3">
      <c r="A1354" s="245"/>
      <c r="C1354" s="18" t="e">
        <f>VLOOKUP(A1354,'VDs DUELOS'!$D$3:$F$1568,3,0)-B1354</f>
        <v>#N/A</v>
      </c>
      <c r="D1354" s="238"/>
      <c r="E1354" s="241"/>
    </row>
    <row r="1355" spans="1:5" x14ac:dyDescent="0.3">
      <c r="A1355" s="245"/>
      <c r="C1355" s="18" t="e">
        <f>VLOOKUP(A1355,'VDs DUELOS'!$D$3:$F$1568,3,0)-B1355</f>
        <v>#N/A</v>
      </c>
      <c r="D1355" s="238"/>
      <c r="E1355" s="238"/>
    </row>
    <row r="1356" spans="1:5" x14ac:dyDescent="0.3">
      <c r="A1356" s="245"/>
      <c r="C1356" s="18" t="e">
        <f>VLOOKUP(A1356,'VDs DUELOS'!$D$3:$F$1568,3,0)-B1356</f>
        <v>#N/A</v>
      </c>
      <c r="D1356" s="238"/>
      <c r="E1356" s="241"/>
    </row>
    <row r="1357" spans="1:5" x14ac:dyDescent="0.3">
      <c r="A1357" s="245"/>
      <c r="C1357" s="18" t="e">
        <f>VLOOKUP(A1357,'VDs DUELOS'!$D$3:$F$1568,3,0)-B1357</f>
        <v>#N/A</v>
      </c>
      <c r="D1357" s="238"/>
      <c r="E1357" s="241"/>
    </row>
    <row r="1358" spans="1:5" x14ac:dyDescent="0.3">
      <c r="A1358" s="245"/>
      <c r="C1358" s="18" t="e">
        <f>VLOOKUP(A1358,'VDs DUELOS'!$D$3:$F$1568,3,0)-B1358</f>
        <v>#N/A</v>
      </c>
      <c r="D1358" s="238"/>
      <c r="E1358" s="241"/>
    </row>
    <row r="1359" spans="1:5" x14ac:dyDescent="0.3">
      <c r="A1359" s="245"/>
      <c r="C1359" s="18" t="e">
        <f>VLOOKUP(A1359,'VDs DUELOS'!$D$3:$F$1568,3,0)-B1359</f>
        <v>#N/A</v>
      </c>
      <c r="D1359" s="238" t="e">
        <f>VLOOKUP(A1359,'K1 Duelos'!$B$9:$D$39,3,0)-B1359</f>
        <v>#N/A</v>
      </c>
      <c r="E1359" s="241" t="e">
        <f>VLOOKUP(A1359,'[1]RED DE VENTAS '!$A$1:$B$2228,2,0)</f>
        <v>#N/A</v>
      </c>
    </row>
    <row r="1360" spans="1:5" x14ac:dyDescent="0.3">
      <c r="A1360" s="245"/>
      <c r="C1360" s="18" t="e">
        <f>VLOOKUP(A1360,'VDs DUELOS'!$D$3:$F$1568,3,0)-B1360</f>
        <v>#N/A</v>
      </c>
      <c r="D1360" s="238"/>
      <c r="E1360" s="241"/>
    </row>
    <row r="1361" spans="1:5" x14ac:dyDescent="0.3">
      <c r="A1361" s="245"/>
      <c r="C1361" s="18" t="e">
        <f>VLOOKUP(A1361,'VDs DUELOS'!$D$3:$F$1568,3,0)-B1361</f>
        <v>#N/A</v>
      </c>
      <c r="D1361" s="238" t="e">
        <f>VLOOKUP(A1361,'K1 Duelos'!$B$9:$D$39,3,0)-B1361</f>
        <v>#N/A</v>
      </c>
      <c r="E1361" s="241" t="e">
        <f>VLOOKUP(A1361,'[1]RED DE VENTAS '!$A$1:$B$2228,2,0)</f>
        <v>#N/A</v>
      </c>
    </row>
    <row r="1362" spans="1:5" x14ac:dyDescent="0.3">
      <c r="A1362" s="245"/>
      <c r="C1362" s="18" t="e">
        <f>VLOOKUP(A1362,'VDs DUELOS'!$D$3:$F$1568,3,0)-B1362</f>
        <v>#N/A</v>
      </c>
      <c r="D1362" s="238"/>
      <c r="E1362" s="241"/>
    </row>
    <row r="1363" spans="1:5" x14ac:dyDescent="0.3">
      <c r="A1363" s="245"/>
      <c r="C1363" s="18" t="e">
        <f>VLOOKUP(A1363,'VDs DUELOS'!$D$3:$F$1568,3,0)-B1363</f>
        <v>#N/A</v>
      </c>
      <c r="D1363" s="238"/>
      <c r="E1363" s="241"/>
    </row>
    <row r="1364" spans="1:5" x14ac:dyDescent="0.3">
      <c r="A1364" s="245"/>
      <c r="C1364" s="18" t="e">
        <f>VLOOKUP(A1364,'VDs DUELOS'!$D$3:$F$1568,3,0)-B1364</f>
        <v>#N/A</v>
      </c>
      <c r="D1364" s="238"/>
      <c r="E1364" s="241"/>
    </row>
    <row r="1365" spans="1:5" x14ac:dyDescent="0.3">
      <c r="A1365" s="245"/>
      <c r="C1365" s="18" t="e">
        <f>VLOOKUP(A1365,'VDs DUELOS'!$D$3:$F$1568,3,0)-B1365</f>
        <v>#N/A</v>
      </c>
      <c r="D1365" s="238"/>
      <c r="E1365" s="241"/>
    </row>
    <row r="1366" spans="1:5" x14ac:dyDescent="0.3">
      <c r="A1366" s="245"/>
      <c r="C1366" s="18" t="e">
        <f>VLOOKUP(A1366,'VDs DUELOS'!$D$3:$F$1568,3,0)-B1366</f>
        <v>#N/A</v>
      </c>
      <c r="D1366" s="238"/>
      <c r="E1366" s="241"/>
    </row>
    <row r="1367" spans="1:5" x14ac:dyDescent="0.3">
      <c r="A1367" s="245"/>
      <c r="C1367" s="18" t="e">
        <f>VLOOKUP(A1367,'VDs DUELOS'!$D$3:$F$1568,3,0)-B1367</f>
        <v>#N/A</v>
      </c>
      <c r="D1367" s="238" t="e">
        <f>VLOOKUP(A1367,'K1 Duelos'!$B$9:$D$39,3,0)-B1367</f>
        <v>#N/A</v>
      </c>
      <c r="E1367" s="241" t="e">
        <f>VLOOKUP(A1367,'[1]RED DE VENTAS '!$A$1:$B$2228,2,0)</f>
        <v>#N/A</v>
      </c>
    </row>
    <row r="1368" spans="1:5" x14ac:dyDescent="0.3">
      <c r="A1368" s="245"/>
      <c r="C1368" s="18" t="e">
        <f>VLOOKUP(A1368,'VDs DUELOS'!$D$3:$F$1568,3,0)-B1368</f>
        <v>#N/A</v>
      </c>
      <c r="D1368" s="238"/>
      <c r="E1368" s="241"/>
    </row>
    <row r="1369" spans="1:5" x14ac:dyDescent="0.3">
      <c r="A1369" s="245"/>
      <c r="C1369" s="18" t="e">
        <f>VLOOKUP(A1369,'VDs DUELOS'!$D$3:$F$1568,3,0)-B1369</f>
        <v>#N/A</v>
      </c>
      <c r="D1369" s="238"/>
      <c r="E1369" s="241"/>
    </row>
    <row r="1370" spans="1:5" x14ac:dyDescent="0.3">
      <c r="A1370" s="245"/>
      <c r="C1370" s="18" t="e">
        <f>VLOOKUP(A1370,'VDs DUELOS'!$D$3:$F$1568,3,0)-B1370</f>
        <v>#N/A</v>
      </c>
      <c r="D1370" s="238"/>
      <c r="E1370" s="241"/>
    </row>
    <row r="1371" spans="1:5" x14ac:dyDescent="0.3">
      <c r="A1371" s="245"/>
      <c r="C1371" s="18" t="e">
        <f>VLOOKUP(A1371,'VDs DUELOS'!$D$3:$F$1568,3,0)-B1371</f>
        <v>#N/A</v>
      </c>
      <c r="D1371" s="238"/>
      <c r="E1371" s="241"/>
    </row>
    <row r="1372" spans="1:5" x14ac:dyDescent="0.3">
      <c r="A1372" s="245"/>
      <c r="C1372" s="18" t="e">
        <f>VLOOKUP(A1372,'VDs DUELOS'!$D$3:$F$1568,3,0)-B1372</f>
        <v>#N/A</v>
      </c>
      <c r="D1372" s="238"/>
      <c r="E1372" s="241"/>
    </row>
    <row r="1373" spans="1:5" x14ac:dyDescent="0.3">
      <c r="A1373" s="245"/>
      <c r="C1373" s="18" t="e">
        <f>VLOOKUP(A1373,'VDs DUELOS'!$D$3:$F$1568,3,0)-B1373</f>
        <v>#N/A</v>
      </c>
      <c r="D1373" s="238"/>
      <c r="E1373" s="241"/>
    </row>
    <row r="1374" spans="1:5" x14ac:dyDescent="0.3">
      <c r="A1374" s="245"/>
      <c r="C1374" s="18" t="e">
        <f>VLOOKUP(A1374,'VDs DUELOS'!$D$3:$F$1568,3,0)-B1374</f>
        <v>#N/A</v>
      </c>
      <c r="D1374" s="238" t="e">
        <f>VLOOKUP(A1374,'K1 Duelos'!$B$9:$D$39,3,0)-B1374</f>
        <v>#N/A</v>
      </c>
      <c r="E1374" s="241" t="e">
        <f>VLOOKUP(A1374,'[1]RED DE VENTAS '!$A$1:$B$2228,2,0)</f>
        <v>#N/A</v>
      </c>
    </row>
    <row r="1375" spans="1:5" x14ac:dyDescent="0.3">
      <c r="A1375" s="245"/>
      <c r="C1375" s="18" t="e">
        <f>VLOOKUP(A1375,'VDs DUELOS'!$D$3:$F$1568,3,0)-B1375</f>
        <v>#N/A</v>
      </c>
      <c r="D1375" s="238"/>
      <c r="E1375" s="241"/>
    </row>
    <row r="1376" spans="1:5" x14ac:dyDescent="0.3">
      <c r="A1376" s="245"/>
      <c r="C1376" s="18" t="e">
        <f>VLOOKUP(A1376,'VDs DUELOS'!$D$3:$F$1568,3,0)-B1376</f>
        <v>#N/A</v>
      </c>
      <c r="D1376" s="238"/>
      <c r="E1376" s="241"/>
    </row>
    <row r="1377" spans="1:5" x14ac:dyDescent="0.3">
      <c r="A1377" s="245"/>
      <c r="C1377" s="18" t="e">
        <f>VLOOKUP(A1377,'VDs DUELOS'!$D$3:$F$1568,3,0)-B1377</f>
        <v>#N/A</v>
      </c>
      <c r="D1377" s="238"/>
      <c r="E1377" s="241"/>
    </row>
    <row r="1378" spans="1:5" x14ac:dyDescent="0.3">
      <c r="A1378" s="245"/>
      <c r="C1378" s="18" t="e">
        <f>VLOOKUP(A1378,'VDs DUELOS'!$D$3:$F$1568,3,0)-B1378</f>
        <v>#N/A</v>
      </c>
      <c r="D1378" s="238"/>
      <c r="E1378" s="241"/>
    </row>
    <row r="1379" spans="1:5" x14ac:dyDescent="0.3">
      <c r="A1379" s="245"/>
      <c r="C1379" s="18" t="e">
        <f>VLOOKUP(A1379,'VDs DUELOS'!$D$3:$F$1568,3,0)-B1379</f>
        <v>#N/A</v>
      </c>
      <c r="D1379" s="238"/>
      <c r="E1379" s="241"/>
    </row>
    <row r="1380" spans="1:5" x14ac:dyDescent="0.3">
      <c r="A1380" s="245"/>
      <c r="C1380" s="18" t="e">
        <f>VLOOKUP(A1380,'VDs DUELOS'!$D$3:$F$1568,3,0)-B1380</f>
        <v>#N/A</v>
      </c>
      <c r="D1380" s="238"/>
      <c r="E1380" s="241"/>
    </row>
    <row r="1381" spans="1:5" x14ac:dyDescent="0.3">
      <c r="A1381" s="245"/>
      <c r="C1381" s="18" t="e">
        <f>VLOOKUP(A1381,'VDs DUELOS'!$D$3:$F$1568,3,0)-B1381</f>
        <v>#N/A</v>
      </c>
      <c r="D1381" s="238"/>
      <c r="E1381" s="241"/>
    </row>
    <row r="1382" spans="1:5" x14ac:dyDescent="0.3">
      <c r="A1382" s="245"/>
      <c r="C1382" s="18" t="e">
        <f>VLOOKUP(A1382,'VDs DUELOS'!$D$3:$F$1568,3,0)-B1382</f>
        <v>#N/A</v>
      </c>
      <c r="D1382" s="238"/>
      <c r="E1382" s="241"/>
    </row>
    <row r="1383" spans="1:5" x14ac:dyDescent="0.3">
      <c r="A1383" s="245"/>
      <c r="C1383" s="18" t="e">
        <f>VLOOKUP(A1383,'VDs DUELOS'!$D$3:$F$1568,3,0)-B1383</f>
        <v>#N/A</v>
      </c>
      <c r="D1383" s="238"/>
      <c r="E1383" s="241"/>
    </row>
    <row r="1384" spans="1:5" x14ac:dyDescent="0.3">
      <c r="A1384" s="245"/>
      <c r="C1384" s="18" t="e">
        <f>VLOOKUP(A1384,'VDs DUELOS'!$D$3:$F$1568,3,0)-B1384</f>
        <v>#N/A</v>
      </c>
      <c r="D1384" s="238"/>
      <c r="E1384" s="241"/>
    </row>
    <row r="1385" spans="1:5" x14ac:dyDescent="0.3">
      <c r="A1385" s="245"/>
      <c r="C1385" s="18" t="e">
        <f>VLOOKUP(A1385,'VDs DUELOS'!$D$3:$F$1568,3,0)-B1385</f>
        <v>#N/A</v>
      </c>
      <c r="D1385" s="238"/>
      <c r="E1385" s="241"/>
    </row>
    <row r="1386" spans="1:5" x14ac:dyDescent="0.3">
      <c r="A1386" s="245"/>
      <c r="C1386" s="18" t="e">
        <f>VLOOKUP(A1386,'VDs DUELOS'!$D$3:$F$1568,3,0)-B1386</f>
        <v>#N/A</v>
      </c>
      <c r="D1386" s="238"/>
      <c r="E1386" s="241"/>
    </row>
    <row r="1387" spans="1:5" x14ac:dyDescent="0.3">
      <c r="A1387" s="245"/>
      <c r="C1387" s="18" t="e">
        <f>VLOOKUP(A1387,'VDs DUELOS'!$D$3:$F$1568,3,0)-B1387</f>
        <v>#N/A</v>
      </c>
      <c r="D1387" s="238"/>
      <c r="E1387" s="241"/>
    </row>
    <row r="1388" spans="1:5" x14ac:dyDescent="0.3">
      <c r="A1388" s="245"/>
      <c r="C1388" s="18" t="e">
        <f>VLOOKUP(A1388,'VDs DUELOS'!$D$3:$F$1568,3,0)-B1388</f>
        <v>#N/A</v>
      </c>
      <c r="D1388" s="238"/>
      <c r="E1388" s="241"/>
    </row>
    <row r="1389" spans="1:5" x14ac:dyDescent="0.3">
      <c r="A1389" s="245"/>
      <c r="C1389" s="18" t="e">
        <f>VLOOKUP(A1389,'VDs DUELOS'!$D$3:$F$1568,3,0)-B1389</f>
        <v>#N/A</v>
      </c>
      <c r="D1389" s="238"/>
      <c r="E1389" s="241"/>
    </row>
    <row r="1390" spans="1:5" x14ac:dyDescent="0.3">
      <c r="A1390" s="245"/>
      <c r="C1390" s="18" t="e">
        <f>VLOOKUP(A1390,'VDs DUELOS'!$D$3:$F$1568,3,0)-B1390</f>
        <v>#N/A</v>
      </c>
      <c r="D1390" s="238"/>
      <c r="E1390" s="241"/>
    </row>
    <row r="1391" spans="1:5" x14ac:dyDescent="0.3">
      <c r="A1391" s="245"/>
      <c r="C1391" s="18" t="e">
        <f>VLOOKUP(A1391,'VDs DUELOS'!$D$3:$F$1568,3,0)-B1391</f>
        <v>#N/A</v>
      </c>
      <c r="D1391" s="238" t="e">
        <f>VLOOKUP(A1391,'K1 Duelos'!$B$9:$D$39,3,0)-B1391</f>
        <v>#N/A</v>
      </c>
      <c r="E1391" s="241" t="e">
        <f>VLOOKUP(A1391,'[1]RED DE VENTAS '!$A$1:$B$2228,2,0)</f>
        <v>#N/A</v>
      </c>
    </row>
    <row r="1392" spans="1:5" x14ac:dyDescent="0.3">
      <c r="A1392" s="245"/>
      <c r="C1392" s="18" t="e">
        <f>VLOOKUP(A1392,'VDs DUELOS'!$D$3:$F$1568,3,0)-B1392</f>
        <v>#N/A</v>
      </c>
      <c r="D1392" s="238"/>
      <c r="E1392" s="241"/>
    </row>
    <row r="1393" spans="1:5" x14ac:dyDescent="0.3">
      <c r="A1393" s="245"/>
      <c r="C1393" s="18" t="e">
        <f>VLOOKUP(A1393,'VDs DUELOS'!$D$3:$F$1568,3,0)-B1393</f>
        <v>#N/A</v>
      </c>
      <c r="D1393" s="238"/>
      <c r="E1393" s="241"/>
    </row>
    <row r="1394" spans="1:5" x14ac:dyDescent="0.3">
      <c r="A1394" s="245"/>
      <c r="C1394" s="18" t="e">
        <f>VLOOKUP(A1394,'VDs DUELOS'!$D$3:$F$1568,3,0)-B1394</f>
        <v>#N/A</v>
      </c>
      <c r="D1394" s="238"/>
      <c r="E1394" s="241"/>
    </row>
    <row r="1395" spans="1:5" x14ac:dyDescent="0.3">
      <c r="A1395" s="245"/>
      <c r="C1395" s="18" t="e">
        <f>VLOOKUP(A1395,'VDs DUELOS'!$D$3:$F$1568,3,0)-B1395</f>
        <v>#N/A</v>
      </c>
      <c r="D1395" s="238"/>
      <c r="E1395" s="241"/>
    </row>
    <row r="1396" spans="1:5" x14ac:dyDescent="0.3">
      <c r="A1396" s="245"/>
      <c r="C1396" s="18" t="e">
        <f>VLOOKUP(A1396,'VDs DUELOS'!$D$3:$F$1568,3,0)-B1396</f>
        <v>#N/A</v>
      </c>
      <c r="D1396" s="238"/>
      <c r="E1396" s="241"/>
    </row>
    <row r="1397" spans="1:5" x14ac:dyDescent="0.3">
      <c r="A1397" s="245"/>
      <c r="C1397" s="18" t="e">
        <f>VLOOKUP(A1397,'VDs DUELOS'!$D$3:$F$1568,3,0)-B1397</f>
        <v>#N/A</v>
      </c>
      <c r="D1397" s="238"/>
      <c r="E1397" s="241"/>
    </row>
    <row r="1398" spans="1:5" x14ac:dyDescent="0.3">
      <c r="A1398" s="245"/>
      <c r="C1398" s="18" t="e">
        <f>VLOOKUP(A1398,'VDs DUELOS'!$D$3:$F$1568,3,0)-B1398</f>
        <v>#N/A</v>
      </c>
      <c r="D1398" s="238"/>
      <c r="E1398" s="241"/>
    </row>
    <row r="1399" spans="1:5" x14ac:dyDescent="0.3">
      <c r="A1399" s="245"/>
      <c r="C1399" s="18" t="e">
        <f>VLOOKUP(A1399,'VDs DUELOS'!$D$3:$F$1568,3,0)-B1399</f>
        <v>#N/A</v>
      </c>
      <c r="D1399" s="238"/>
      <c r="E1399" s="241"/>
    </row>
    <row r="1400" spans="1:5" x14ac:dyDescent="0.3">
      <c r="A1400" s="245"/>
      <c r="C1400" s="18" t="e">
        <f>VLOOKUP(A1400,'VDs DUELOS'!$D$3:$F$1568,3,0)-B1400</f>
        <v>#N/A</v>
      </c>
      <c r="D1400" s="238"/>
      <c r="E1400" s="241"/>
    </row>
    <row r="1401" spans="1:5" x14ac:dyDescent="0.3">
      <c r="A1401" s="245"/>
      <c r="C1401" s="18" t="e">
        <f>VLOOKUP(A1401,'VDs DUELOS'!$D$3:$F$1568,3,0)-B1401</f>
        <v>#N/A</v>
      </c>
      <c r="D1401" s="238"/>
      <c r="E1401" s="241"/>
    </row>
    <row r="1402" spans="1:5" x14ac:dyDescent="0.3">
      <c r="A1402" s="245"/>
      <c r="C1402" s="18" t="e">
        <f>VLOOKUP(A1402,'VDs DUELOS'!$D$3:$F$1568,3,0)-B1402</f>
        <v>#N/A</v>
      </c>
      <c r="D1402" s="238"/>
      <c r="E1402" s="241"/>
    </row>
    <row r="1403" spans="1:5" x14ac:dyDescent="0.3">
      <c r="A1403" s="245"/>
      <c r="C1403" s="18" t="e">
        <f>VLOOKUP(A1403,'VDs DUELOS'!$D$3:$F$1568,3,0)-B1403</f>
        <v>#N/A</v>
      </c>
      <c r="D1403" s="238"/>
      <c r="E1403" s="241"/>
    </row>
    <row r="1404" spans="1:5" x14ac:dyDescent="0.3">
      <c r="A1404" s="245"/>
      <c r="C1404" s="18" t="e">
        <f>VLOOKUP(A1404,'VDs DUELOS'!$D$3:$F$1568,3,0)-B1404</f>
        <v>#N/A</v>
      </c>
      <c r="D1404" s="238"/>
      <c r="E1404" s="241"/>
    </row>
    <row r="1405" spans="1:5" x14ac:dyDescent="0.3">
      <c r="A1405" s="245"/>
      <c r="C1405" s="18" t="e">
        <f>VLOOKUP(A1405,'VDs DUELOS'!$D$3:$F$1568,3,0)-B1405</f>
        <v>#N/A</v>
      </c>
      <c r="D1405" s="238"/>
      <c r="E1405" s="241"/>
    </row>
    <row r="1406" spans="1:5" x14ac:dyDescent="0.3">
      <c r="A1406" s="245"/>
      <c r="C1406" s="18" t="e">
        <f>VLOOKUP(A1406,'VDs DUELOS'!$D$3:$F$1568,3,0)-B1406</f>
        <v>#N/A</v>
      </c>
      <c r="D1406" s="238"/>
      <c r="E1406" s="241"/>
    </row>
    <row r="1407" spans="1:5" x14ac:dyDescent="0.3">
      <c r="A1407" s="245"/>
      <c r="C1407" s="18" t="e">
        <f>VLOOKUP(A1407,'VDs DUELOS'!$D$3:$F$1568,3,0)-B1407</f>
        <v>#N/A</v>
      </c>
      <c r="D1407" s="238"/>
      <c r="E1407" s="241"/>
    </row>
    <row r="1408" spans="1:5" x14ac:dyDescent="0.3">
      <c r="A1408" s="245"/>
      <c r="C1408" s="18" t="e">
        <f>VLOOKUP(A1408,'VDs DUELOS'!$D$3:$F$1568,3,0)-B1408</f>
        <v>#N/A</v>
      </c>
      <c r="D1408" s="238"/>
      <c r="E1408" s="241"/>
    </row>
    <row r="1409" spans="1:5" x14ac:dyDescent="0.3">
      <c r="A1409" s="245"/>
      <c r="C1409" s="18" t="e">
        <f>VLOOKUP(A1409,'VDs DUELOS'!$D$3:$F$1568,3,0)-B1409</f>
        <v>#N/A</v>
      </c>
      <c r="D1409" s="238"/>
      <c r="E1409" s="241"/>
    </row>
    <row r="1410" spans="1:5" x14ac:dyDescent="0.3">
      <c r="A1410" s="245"/>
      <c r="C1410" s="18" t="e">
        <f>VLOOKUP(A1410,'VDs DUELOS'!$D$3:$F$1568,3,0)-B1410</f>
        <v>#N/A</v>
      </c>
      <c r="D1410" s="238"/>
      <c r="E1410" s="241"/>
    </row>
    <row r="1411" spans="1:5" x14ac:dyDescent="0.3">
      <c r="A1411" s="245"/>
      <c r="C1411" s="18" t="e">
        <f>VLOOKUP(A1411,'VDs DUELOS'!$D$3:$F$1568,3,0)-B1411</f>
        <v>#N/A</v>
      </c>
      <c r="D1411" s="238"/>
      <c r="E1411" s="241"/>
    </row>
    <row r="1412" spans="1:5" x14ac:dyDescent="0.3">
      <c r="A1412" s="245"/>
      <c r="C1412" s="18" t="e">
        <f>VLOOKUP(A1412,'VDs DUELOS'!$D$3:$F$1568,3,0)-B1412</f>
        <v>#N/A</v>
      </c>
      <c r="D1412" s="238"/>
      <c r="E1412" s="241"/>
    </row>
    <row r="1413" spans="1:5" x14ac:dyDescent="0.3">
      <c r="A1413" s="245"/>
      <c r="C1413" s="18" t="e">
        <f>VLOOKUP(A1413,'VDs DUELOS'!$D$3:$F$1568,3,0)-B1413</f>
        <v>#N/A</v>
      </c>
      <c r="D1413" s="238"/>
      <c r="E1413" s="241"/>
    </row>
    <row r="1414" spans="1:5" x14ac:dyDescent="0.3">
      <c r="A1414" s="245"/>
      <c r="C1414" s="18" t="e">
        <f>VLOOKUP(A1414,'VDs DUELOS'!$D$3:$F$1568,3,0)-B1414</f>
        <v>#N/A</v>
      </c>
      <c r="D1414" s="238"/>
      <c r="E1414" s="241"/>
    </row>
    <row r="1415" spans="1:5" x14ac:dyDescent="0.3">
      <c r="A1415" s="245"/>
      <c r="C1415" s="18" t="e">
        <f>VLOOKUP(A1415,'VDs DUELOS'!$D$3:$F$1568,3,0)-B1415</f>
        <v>#N/A</v>
      </c>
      <c r="D1415" s="238"/>
      <c r="E1415" s="241"/>
    </row>
    <row r="1416" spans="1:5" x14ac:dyDescent="0.3">
      <c r="A1416" s="245"/>
      <c r="C1416" s="18" t="e">
        <f>VLOOKUP(A1416,'VDs DUELOS'!$D$3:$F$1568,3,0)-B1416</f>
        <v>#N/A</v>
      </c>
      <c r="D1416" s="238"/>
      <c r="E1416" s="241"/>
    </row>
    <row r="1417" spans="1:5" x14ac:dyDescent="0.3">
      <c r="A1417" s="245"/>
      <c r="C1417" s="18" t="e">
        <f>VLOOKUP(A1417,'VDs DUELOS'!$D$3:$F$1568,3,0)-B1417</f>
        <v>#N/A</v>
      </c>
      <c r="D1417" s="238"/>
      <c r="E1417" s="241"/>
    </row>
    <row r="1418" spans="1:5" x14ac:dyDescent="0.3">
      <c r="A1418" s="245"/>
      <c r="C1418" s="18" t="e">
        <f>VLOOKUP(A1418,'VDs DUELOS'!$D$3:$F$1568,3,0)-B1418</f>
        <v>#N/A</v>
      </c>
      <c r="D1418" s="238" t="e">
        <f>VLOOKUP(A1418,'K1 Duelos'!$B$9:$D$39,3,0)-B1418</f>
        <v>#N/A</v>
      </c>
      <c r="E1418" s="241" t="e">
        <f>VLOOKUP(A1418,'[1]RED DE VENTAS '!$A$1:$B$2228,2,0)</f>
        <v>#N/A</v>
      </c>
    </row>
    <row r="1419" spans="1:5" x14ac:dyDescent="0.3">
      <c r="A1419" s="245"/>
      <c r="C1419" s="18" t="e">
        <f>VLOOKUP(A1419,'VDs DUELOS'!$D$3:$F$1568,3,0)-B1419</f>
        <v>#N/A</v>
      </c>
      <c r="D1419" s="238"/>
      <c r="E1419" s="241"/>
    </row>
    <row r="1420" spans="1:5" x14ac:dyDescent="0.3">
      <c r="A1420" s="245"/>
      <c r="C1420" s="18" t="e">
        <f>VLOOKUP(A1420,'VDs DUELOS'!$D$3:$F$1568,3,0)-B1420</f>
        <v>#N/A</v>
      </c>
      <c r="D1420" s="238"/>
      <c r="E1420" s="241"/>
    </row>
    <row r="1421" spans="1:5" x14ac:dyDescent="0.3">
      <c r="A1421" s="245"/>
      <c r="C1421" s="18" t="e">
        <f>VLOOKUP(A1421,'VDs DUELOS'!$D$3:$F$1568,3,0)-B1421</f>
        <v>#N/A</v>
      </c>
      <c r="D1421" s="238"/>
      <c r="E1421" s="241"/>
    </row>
    <row r="1422" spans="1:5" x14ac:dyDescent="0.3">
      <c r="A1422" s="245"/>
      <c r="C1422" s="18" t="e">
        <f>VLOOKUP(A1422,'VDs DUELOS'!$D$3:$F$1568,3,0)-B1422</f>
        <v>#N/A</v>
      </c>
      <c r="D1422" s="238"/>
      <c r="E1422" s="241"/>
    </row>
    <row r="1423" spans="1:5" x14ac:dyDescent="0.3">
      <c r="A1423" s="245"/>
      <c r="C1423" s="18" t="e">
        <f>VLOOKUP(A1423,'VDs DUELOS'!$D$3:$F$1568,3,0)-B1423</f>
        <v>#N/A</v>
      </c>
      <c r="D1423" s="238"/>
      <c r="E1423" s="241"/>
    </row>
    <row r="1424" spans="1:5" x14ac:dyDescent="0.3">
      <c r="A1424" s="245"/>
      <c r="C1424" s="18" t="e">
        <f>VLOOKUP(A1424,'VDs DUELOS'!$D$3:$F$1568,3,0)-B1424</f>
        <v>#N/A</v>
      </c>
      <c r="D1424" s="238"/>
      <c r="E1424" s="241"/>
    </row>
    <row r="1425" spans="1:5" x14ac:dyDescent="0.3">
      <c r="A1425" s="245"/>
      <c r="C1425" s="18" t="e">
        <f>VLOOKUP(A1425,'VDs DUELOS'!$D$3:$F$1568,3,0)-B1425</f>
        <v>#N/A</v>
      </c>
      <c r="D1425" s="238"/>
      <c r="E1425" s="241"/>
    </row>
    <row r="1426" spans="1:5" x14ac:dyDescent="0.3">
      <c r="A1426" s="245"/>
      <c r="C1426" s="18" t="e">
        <f>VLOOKUP(A1426,'VDs DUELOS'!$D$3:$F$1568,3,0)-B1426</f>
        <v>#N/A</v>
      </c>
      <c r="D1426" s="238"/>
      <c r="E1426" s="241"/>
    </row>
    <row r="1427" spans="1:5" x14ac:dyDescent="0.3">
      <c r="A1427" s="245"/>
      <c r="C1427" s="18" t="e">
        <f>VLOOKUP(A1427,'VDs DUELOS'!$D$3:$F$1568,3,0)-B1427</f>
        <v>#N/A</v>
      </c>
      <c r="D1427" s="238"/>
      <c r="E1427" s="241"/>
    </row>
    <row r="1428" spans="1:5" x14ac:dyDescent="0.3">
      <c r="A1428" s="245"/>
      <c r="C1428" s="18" t="e">
        <f>VLOOKUP(A1428,'VDs DUELOS'!$D$3:$F$1568,3,0)-B1428</f>
        <v>#N/A</v>
      </c>
      <c r="D1428" s="238"/>
      <c r="E1428" s="241"/>
    </row>
    <row r="1429" spans="1:5" x14ac:dyDescent="0.3">
      <c r="A1429" s="245"/>
      <c r="C1429" s="18" t="e">
        <f>VLOOKUP(A1429,'VDs DUELOS'!$D$3:$F$1568,3,0)-B1429</f>
        <v>#N/A</v>
      </c>
      <c r="D1429" s="238"/>
      <c r="E1429" s="241"/>
    </row>
    <row r="1430" spans="1:5" x14ac:dyDescent="0.3">
      <c r="A1430" s="245"/>
      <c r="C1430" s="18" t="e">
        <f>VLOOKUP(A1430,'VDs DUELOS'!$D$3:$F$1568,3,0)-B1430</f>
        <v>#N/A</v>
      </c>
      <c r="D1430" s="238"/>
      <c r="E1430" s="241"/>
    </row>
    <row r="1431" spans="1:5" x14ac:dyDescent="0.3">
      <c r="A1431" s="245"/>
      <c r="C1431" s="18" t="e">
        <f>VLOOKUP(A1431,'VDs DUELOS'!$D$3:$F$1568,3,0)-B1431</f>
        <v>#N/A</v>
      </c>
      <c r="D1431" s="238"/>
      <c r="E1431" s="241"/>
    </row>
    <row r="1432" spans="1:5" x14ac:dyDescent="0.3">
      <c r="A1432" s="245"/>
      <c r="C1432" s="18" t="e">
        <f>VLOOKUP(A1432,'VDs DUELOS'!$D$3:$F$1568,3,0)-B1432</f>
        <v>#N/A</v>
      </c>
      <c r="D1432" s="238"/>
      <c r="E1432" s="241"/>
    </row>
    <row r="1433" spans="1:5" x14ac:dyDescent="0.3">
      <c r="A1433" s="245"/>
      <c r="C1433" s="18" t="e">
        <f>VLOOKUP(A1433,'VDs DUELOS'!$D$3:$F$1568,3,0)-B1433</f>
        <v>#N/A</v>
      </c>
      <c r="D1433" s="238"/>
      <c r="E1433" s="241"/>
    </row>
    <row r="1434" spans="1:5" x14ac:dyDescent="0.3">
      <c r="A1434" s="245"/>
      <c r="C1434" s="18" t="e">
        <f>VLOOKUP(A1434,'VDs DUELOS'!$D$3:$F$1568,3,0)-B1434</f>
        <v>#N/A</v>
      </c>
      <c r="D1434" s="238"/>
      <c r="E1434" s="241"/>
    </row>
    <row r="1435" spans="1:5" x14ac:dyDescent="0.3">
      <c r="A1435" s="245"/>
      <c r="C1435" s="18" t="e">
        <f>VLOOKUP(A1435,'VDs DUELOS'!$D$3:$F$1568,3,0)-B1435</f>
        <v>#N/A</v>
      </c>
      <c r="D1435" s="238"/>
      <c r="E1435" s="241"/>
    </row>
    <row r="1436" spans="1:5" x14ac:dyDescent="0.3">
      <c r="A1436" s="245"/>
      <c r="C1436" s="18" t="e">
        <f>VLOOKUP(A1436,'VDs DUELOS'!$D$3:$F$1568,3,0)-B1436</f>
        <v>#N/A</v>
      </c>
      <c r="D1436" s="238"/>
      <c r="E1436" s="241"/>
    </row>
    <row r="1437" spans="1:5" x14ac:dyDescent="0.3">
      <c r="A1437" s="245"/>
      <c r="C1437" s="18" t="e">
        <f>VLOOKUP(A1437,'VDs DUELOS'!$D$3:$F$1568,3,0)-B1437</f>
        <v>#N/A</v>
      </c>
      <c r="D1437" s="238"/>
      <c r="E1437" s="241"/>
    </row>
    <row r="1438" spans="1:5" x14ac:dyDescent="0.3">
      <c r="A1438" s="245"/>
      <c r="C1438" s="18" t="e">
        <f>VLOOKUP(A1438,'VDs DUELOS'!$D$3:$F$1568,3,0)-B1438</f>
        <v>#N/A</v>
      </c>
      <c r="D1438" s="238"/>
      <c r="E1438" s="241"/>
    </row>
    <row r="1439" spans="1:5" x14ac:dyDescent="0.3">
      <c r="A1439" s="245"/>
      <c r="C1439" s="18" t="e">
        <f>VLOOKUP(A1439,'VDs DUELOS'!$D$3:$F$1568,3,0)-B1439</f>
        <v>#N/A</v>
      </c>
      <c r="D1439" s="238"/>
      <c r="E1439" s="241"/>
    </row>
    <row r="1440" spans="1:5" x14ac:dyDescent="0.3">
      <c r="A1440" s="245"/>
      <c r="C1440" s="18" t="e">
        <f>VLOOKUP(A1440,'VDs DUELOS'!$D$3:$F$1568,3,0)-B1440</f>
        <v>#N/A</v>
      </c>
      <c r="D1440" s="238"/>
      <c r="E1440" s="241"/>
    </row>
    <row r="1441" spans="1:5" x14ac:dyDescent="0.3">
      <c r="A1441" s="245"/>
      <c r="C1441" s="18" t="e">
        <f>VLOOKUP(A1441,'VDs DUELOS'!$D$3:$F$1568,3,0)-B1441</f>
        <v>#N/A</v>
      </c>
      <c r="D1441" s="238" t="e">
        <f>VLOOKUP(A1441,'K1 Duelos'!$B$9:$D$39,3,0)-B1441</f>
        <v>#N/A</v>
      </c>
      <c r="E1441" s="241" t="e">
        <f>VLOOKUP(A1441,'[1]RED DE VENTAS '!$A$1:$B$2228,2,0)</f>
        <v>#N/A</v>
      </c>
    </row>
    <row r="1442" spans="1:5" x14ac:dyDescent="0.3">
      <c r="A1442" s="245"/>
      <c r="C1442" s="18" t="e">
        <f>VLOOKUP(A1442,'VDs DUELOS'!$D$3:$F$1568,3,0)-B1442</f>
        <v>#N/A</v>
      </c>
      <c r="D1442" s="238"/>
      <c r="E1442" s="241"/>
    </row>
    <row r="1443" spans="1:5" x14ac:dyDescent="0.3">
      <c r="A1443" s="245"/>
      <c r="C1443" s="18" t="e">
        <f>VLOOKUP(A1443,'VDs DUELOS'!$D$3:$F$1568,3,0)-B1443</f>
        <v>#N/A</v>
      </c>
      <c r="D1443" s="238"/>
      <c r="E1443" s="241"/>
    </row>
    <row r="1444" spans="1:5" x14ac:dyDescent="0.3">
      <c r="A1444" s="245"/>
      <c r="C1444" s="18" t="e">
        <f>VLOOKUP(A1444,'VDs DUELOS'!$D$3:$F$1568,3,0)-B1444</f>
        <v>#N/A</v>
      </c>
      <c r="D1444" s="238"/>
      <c r="E1444" s="241"/>
    </row>
    <row r="1445" spans="1:5" x14ac:dyDescent="0.3">
      <c r="A1445" s="245"/>
      <c r="C1445" s="18" t="e">
        <f>VLOOKUP(A1445,'VDs DUELOS'!$D$3:$F$1568,3,0)-B1445</f>
        <v>#N/A</v>
      </c>
      <c r="D1445" s="238"/>
      <c r="E1445" s="241"/>
    </row>
    <row r="1446" spans="1:5" x14ac:dyDescent="0.3">
      <c r="A1446" s="245"/>
      <c r="C1446" s="18" t="e">
        <f>VLOOKUP(A1446,'VDs DUELOS'!$D$3:$F$1568,3,0)-B1446</f>
        <v>#N/A</v>
      </c>
      <c r="D1446" s="238"/>
      <c r="E1446" s="241"/>
    </row>
    <row r="1447" spans="1:5" x14ac:dyDescent="0.3">
      <c r="A1447" s="245"/>
      <c r="C1447" s="18" t="e">
        <f>VLOOKUP(A1447,'VDs DUELOS'!$D$3:$F$1568,3,0)-B1447</f>
        <v>#N/A</v>
      </c>
      <c r="D1447" s="238"/>
      <c r="E1447" s="241"/>
    </row>
    <row r="1448" spans="1:5" x14ac:dyDescent="0.3">
      <c r="A1448" s="245"/>
      <c r="C1448" s="18" t="e">
        <f>VLOOKUP(A1448,'VDs DUELOS'!$D$3:$F$1568,3,0)-B1448</f>
        <v>#N/A</v>
      </c>
      <c r="D1448" s="238"/>
      <c r="E1448" s="241"/>
    </row>
    <row r="1449" spans="1:5" x14ac:dyDescent="0.3">
      <c r="A1449" s="245"/>
      <c r="C1449" s="18" t="e">
        <f>VLOOKUP(A1449,'VDs DUELOS'!$D$3:$F$1568,3,0)-B1449</f>
        <v>#N/A</v>
      </c>
      <c r="D1449" s="238"/>
      <c r="E1449" s="241"/>
    </row>
    <row r="1450" spans="1:5" x14ac:dyDescent="0.3">
      <c r="A1450" s="245"/>
      <c r="C1450" s="18" t="e">
        <f>VLOOKUP(A1450,'VDs DUELOS'!$D$3:$F$1568,3,0)-B1450</f>
        <v>#N/A</v>
      </c>
      <c r="D1450" s="238"/>
      <c r="E1450" s="241"/>
    </row>
    <row r="1451" spans="1:5" x14ac:dyDescent="0.3">
      <c r="A1451" s="245"/>
      <c r="C1451" s="18" t="e">
        <f>VLOOKUP(A1451,'VDs DUELOS'!$D$3:$F$1568,3,0)-B1451</f>
        <v>#N/A</v>
      </c>
      <c r="D1451" s="238"/>
      <c r="E1451" s="241"/>
    </row>
    <row r="1452" spans="1:5" x14ac:dyDescent="0.3">
      <c r="A1452" s="245"/>
      <c r="C1452" s="18" t="e">
        <f>VLOOKUP(A1452,'VDs DUELOS'!$D$3:$F$1568,3,0)-B1452</f>
        <v>#N/A</v>
      </c>
      <c r="D1452" s="238"/>
      <c r="E1452" s="241"/>
    </row>
    <row r="1453" spans="1:5" x14ac:dyDescent="0.3">
      <c r="A1453" s="245"/>
      <c r="C1453" s="18" t="e">
        <f>VLOOKUP(A1453,'VDs DUELOS'!$D$3:$F$1568,3,0)-B1453</f>
        <v>#N/A</v>
      </c>
      <c r="D1453" s="238"/>
      <c r="E1453" s="241"/>
    </row>
    <row r="1454" spans="1:5" x14ac:dyDescent="0.3">
      <c r="A1454" s="245"/>
      <c r="C1454" s="18" t="e">
        <f>VLOOKUP(A1454,'VDs DUELOS'!$D$3:$F$1568,3,0)-B1454</f>
        <v>#N/A</v>
      </c>
      <c r="D1454" s="238"/>
      <c r="E1454" s="241"/>
    </row>
    <row r="1455" spans="1:5" x14ac:dyDescent="0.3">
      <c r="A1455" s="245"/>
      <c r="C1455" s="18" t="e">
        <f>VLOOKUP(A1455,'VDs DUELOS'!$D$3:$F$1568,3,0)-B1455</f>
        <v>#N/A</v>
      </c>
      <c r="D1455" s="238"/>
      <c r="E1455" s="241"/>
    </row>
    <row r="1456" spans="1:5" x14ac:dyDescent="0.3">
      <c r="A1456" s="245"/>
      <c r="C1456" s="18" t="e">
        <f>VLOOKUP(A1456,'VDs DUELOS'!$D$3:$F$1568,3,0)-B1456</f>
        <v>#N/A</v>
      </c>
      <c r="D1456" s="238"/>
      <c r="E1456" s="241"/>
    </row>
    <row r="1457" spans="1:5" x14ac:dyDescent="0.3">
      <c r="A1457" s="245"/>
      <c r="C1457" s="18" t="e">
        <f>VLOOKUP(A1457,'VDs DUELOS'!$D$3:$F$1568,3,0)-B1457</f>
        <v>#N/A</v>
      </c>
      <c r="D1457" s="238"/>
      <c r="E1457" s="241"/>
    </row>
    <row r="1458" spans="1:5" x14ac:dyDescent="0.3">
      <c r="A1458" s="245"/>
      <c r="C1458" s="18" t="e">
        <f>VLOOKUP(A1458,'VDs DUELOS'!$D$3:$F$1568,3,0)-B1458</f>
        <v>#N/A</v>
      </c>
      <c r="D1458" s="238"/>
      <c r="E1458" s="241"/>
    </row>
    <row r="1459" spans="1:5" x14ac:dyDescent="0.3">
      <c r="A1459" s="245"/>
      <c r="C1459" s="18" t="e">
        <f>VLOOKUP(A1459,'VDs DUELOS'!$D$3:$F$1568,3,0)-B1459</f>
        <v>#N/A</v>
      </c>
      <c r="D1459" s="238" t="e">
        <f>VLOOKUP(A1459,'K1 Duelos'!$B$9:$D$39,3,0)-B1459</f>
        <v>#N/A</v>
      </c>
      <c r="E1459" s="241" t="e">
        <f>VLOOKUP(A1459,'[1]RED DE VENTAS '!$A$1:$B$2228,2,0)</f>
        <v>#N/A</v>
      </c>
    </row>
    <row r="1460" spans="1:5" x14ac:dyDescent="0.3">
      <c r="A1460" s="245"/>
      <c r="C1460" s="18" t="e">
        <f>VLOOKUP(A1460,'VDs DUELOS'!$D$3:$F$1568,3,0)-B1460</f>
        <v>#N/A</v>
      </c>
      <c r="D1460" s="238"/>
      <c r="E1460" s="241"/>
    </row>
    <row r="1461" spans="1:5" x14ac:dyDescent="0.3">
      <c r="A1461" s="245"/>
      <c r="C1461" s="18" t="e">
        <f>VLOOKUP(A1461,'VDs DUELOS'!$D$3:$F$1568,3,0)-B1461</f>
        <v>#N/A</v>
      </c>
      <c r="D1461" s="238"/>
      <c r="E1461" s="241"/>
    </row>
    <row r="1462" spans="1:5" x14ac:dyDescent="0.3">
      <c r="A1462" s="245"/>
      <c r="C1462" s="18" t="e">
        <f>VLOOKUP(A1462,'VDs DUELOS'!$D$3:$F$1568,3,0)-B1462</f>
        <v>#N/A</v>
      </c>
      <c r="D1462" s="238"/>
      <c r="E1462" s="241"/>
    </row>
    <row r="1463" spans="1:5" x14ac:dyDescent="0.3">
      <c r="A1463" s="245"/>
      <c r="C1463" s="18" t="e">
        <f>VLOOKUP(A1463,'VDs DUELOS'!$D$3:$F$1568,3,0)-B1463</f>
        <v>#N/A</v>
      </c>
      <c r="D1463" s="238"/>
      <c r="E1463" s="241"/>
    </row>
    <row r="1464" spans="1:5" x14ac:dyDescent="0.3">
      <c r="A1464" s="245"/>
      <c r="C1464" s="18" t="e">
        <f>VLOOKUP(A1464,'VDs DUELOS'!$D$3:$F$1568,3,0)-B1464</f>
        <v>#N/A</v>
      </c>
      <c r="D1464" s="238"/>
      <c r="E1464" s="241"/>
    </row>
    <row r="1465" spans="1:5" x14ac:dyDescent="0.3">
      <c r="A1465" s="245"/>
      <c r="C1465" s="18" t="e">
        <f>VLOOKUP(A1465,'VDs DUELOS'!$D$3:$F$1568,3,0)-B1465</f>
        <v>#N/A</v>
      </c>
      <c r="D1465" s="238"/>
      <c r="E1465" s="241"/>
    </row>
    <row r="1466" spans="1:5" x14ac:dyDescent="0.3">
      <c r="A1466" s="245"/>
      <c r="C1466" s="18" t="e">
        <f>VLOOKUP(A1466,'VDs DUELOS'!$D$3:$F$1568,3,0)-B1466</f>
        <v>#N/A</v>
      </c>
      <c r="D1466" s="238"/>
      <c r="E1466" s="241"/>
    </row>
    <row r="1467" spans="1:5" x14ac:dyDescent="0.3">
      <c r="A1467" s="245"/>
      <c r="C1467" s="18" t="e">
        <f>VLOOKUP(A1467,'VDs DUELOS'!$D$3:$F$1568,3,0)-B1467</f>
        <v>#N/A</v>
      </c>
      <c r="D1467" s="238"/>
      <c r="E1467" s="241"/>
    </row>
    <row r="1468" spans="1:5" x14ac:dyDescent="0.3">
      <c r="A1468" s="245"/>
      <c r="C1468" s="18" t="e">
        <f>VLOOKUP(A1468,'VDs DUELOS'!$D$3:$F$1568,3,0)-B1468</f>
        <v>#N/A</v>
      </c>
      <c r="D1468" s="238"/>
      <c r="E1468" s="241"/>
    </row>
    <row r="1469" spans="1:5" x14ac:dyDescent="0.3">
      <c r="A1469" s="245"/>
      <c r="C1469" s="18" t="e">
        <f>VLOOKUP(A1469,'VDs DUELOS'!$D$3:$F$1568,3,0)-B1469</f>
        <v>#N/A</v>
      </c>
      <c r="D1469" s="238"/>
      <c r="E1469" s="241"/>
    </row>
    <row r="1470" spans="1:5" x14ac:dyDescent="0.3">
      <c r="A1470" s="245"/>
      <c r="C1470" s="18" t="e">
        <f>VLOOKUP(A1470,'VDs DUELOS'!$D$3:$F$1568,3,0)-B1470</f>
        <v>#N/A</v>
      </c>
      <c r="D1470" s="238"/>
      <c r="E1470" s="241"/>
    </row>
    <row r="1471" spans="1:5" x14ac:dyDescent="0.3">
      <c r="A1471" s="245"/>
      <c r="C1471" s="18" t="e">
        <f>VLOOKUP(A1471,'VDs DUELOS'!$D$3:$F$1568,3,0)-B1471</f>
        <v>#N/A</v>
      </c>
      <c r="D1471" s="238"/>
      <c r="E1471" s="241"/>
    </row>
    <row r="1472" spans="1:5" x14ac:dyDescent="0.3">
      <c r="A1472" s="245"/>
      <c r="C1472" s="18" t="e">
        <f>VLOOKUP(A1472,'VDs DUELOS'!$D$3:$F$1568,3,0)-B1472</f>
        <v>#N/A</v>
      </c>
      <c r="D1472" s="238"/>
      <c r="E1472" s="241"/>
    </row>
    <row r="1473" spans="1:5" x14ac:dyDescent="0.3">
      <c r="A1473" s="245"/>
      <c r="C1473" s="18" t="e">
        <f>VLOOKUP(A1473,'VDs DUELOS'!$D$3:$F$1568,3,0)-B1473</f>
        <v>#N/A</v>
      </c>
      <c r="D1473" s="238"/>
      <c r="E1473" s="241"/>
    </row>
    <row r="1474" spans="1:5" x14ac:dyDescent="0.3">
      <c r="A1474" s="245"/>
      <c r="C1474" s="18" t="e">
        <f>VLOOKUP(A1474,'VDs DUELOS'!$D$3:$F$1568,3,0)-B1474</f>
        <v>#N/A</v>
      </c>
      <c r="D1474" s="238"/>
      <c r="E1474" s="241"/>
    </row>
    <row r="1475" spans="1:5" x14ac:dyDescent="0.3">
      <c r="A1475" s="245"/>
      <c r="C1475" s="18" t="e">
        <f>VLOOKUP(A1475,'VDs DUELOS'!$D$3:$F$1568,3,0)-B1475</f>
        <v>#N/A</v>
      </c>
      <c r="D1475" s="238"/>
      <c r="E1475" s="241"/>
    </row>
    <row r="1476" spans="1:5" x14ac:dyDescent="0.3">
      <c r="A1476" s="245"/>
      <c r="C1476" s="18" t="e">
        <f>VLOOKUP(A1476,'VDs DUELOS'!$D$3:$F$1568,3,0)-B1476</f>
        <v>#N/A</v>
      </c>
      <c r="D1476" s="238"/>
      <c r="E1476" s="241"/>
    </row>
    <row r="1477" spans="1:5" x14ac:dyDescent="0.3">
      <c r="A1477" s="245"/>
      <c r="C1477" s="18" t="e">
        <f>VLOOKUP(A1477,'VDs DUELOS'!$D$3:$F$1568,3,0)-B1477</f>
        <v>#N/A</v>
      </c>
      <c r="D1477" s="238" t="e">
        <f>VLOOKUP(A1477,'K1 Duelos'!$B$9:$D$39,3,0)-B1477</f>
        <v>#N/A</v>
      </c>
      <c r="E1477" s="241" t="e">
        <f>VLOOKUP(A1477,'[1]RED DE VENTAS '!$A$1:$B$2228,2,0)</f>
        <v>#N/A</v>
      </c>
    </row>
    <row r="1478" spans="1:5" x14ac:dyDescent="0.3">
      <c r="A1478" s="245"/>
      <c r="C1478" s="18" t="e">
        <f>VLOOKUP(A1478,'VDs DUELOS'!$D$3:$F$1568,3,0)-B1478</f>
        <v>#N/A</v>
      </c>
      <c r="D1478" s="238"/>
      <c r="E1478" s="241"/>
    </row>
    <row r="1479" spans="1:5" x14ac:dyDescent="0.3">
      <c r="A1479" s="245"/>
      <c r="C1479" s="18" t="e">
        <f>VLOOKUP(A1479,'VDs DUELOS'!$D$3:$F$1568,3,0)-B1479</f>
        <v>#N/A</v>
      </c>
      <c r="D1479" s="238"/>
      <c r="E1479" s="241"/>
    </row>
    <row r="1480" spans="1:5" x14ac:dyDescent="0.3">
      <c r="A1480" s="245"/>
      <c r="C1480" s="18" t="e">
        <f>VLOOKUP(A1480,'VDs DUELOS'!$D$3:$F$1568,3,0)-B1480</f>
        <v>#N/A</v>
      </c>
      <c r="D1480" s="238"/>
      <c r="E1480" s="241"/>
    </row>
    <row r="1481" spans="1:5" x14ac:dyDescent="0.3">
      <c r="A1481" s="245"/>
      <c r="C1481" s="18" t="e">
        <f>VLOOKUP(A1481,'VDs DUELOS'!$D$3:$F$1568,3,0)-B1481</f>
        <v>#N/A</v>
      </c>
      <c r="D1481" s="238"/>
      <c r="E1481" s="241"/>
    </row>
    <row r="1482" spans="1:5" x14ac:dyDescent="0.3">
      <c r="A1482" s="245"/>
      <c r="C1482" s="18" t="e">
        <f>VLOOKUP(A1482,'VDs DUELOS'!$D$3:$F$1568,3,0)-B1482</f>
        <v>#N/A</v>
      </c>
      <c r="D1482" s="238"/>
      <c r="E1482" s="241"/>
    </row>
    <row r="1483" spans="1:5" x14ac:dyDescent="0.3">
      <c r="A1483" s="245"/>
      <c r="C1483" s="18" t="e">
        <f>VLOOKUP(A1483,'VDs DUELOS'!$D$3:$F$1568,3,0)-B1483</f>
        <v>#N/A</v>
      </c>
      <c r="D1483" s="238"/>
      <c r="E1483" s="241"/>
    </row>
    <row r="1484" spans="1:5" x14ac:dyDescent="0.3">
      <c r="A1484" s="245"/>
      <c r="C1484" s="18" t="e">
        <f>VLOOKUP(A1484,'VDs DUELOS'!$D$3:$F$1568,3,0)-B1484</f>
        <v>#N/A</v>
      </c>
      <c r="D1484" s="238"/>
      <c r="E1484" s="241"/>
    </row>
    <row r="1485" spans="1:5" x14ac:dyDescent="0.3">
      <c r="A1485" s="245"/>
      <c r="C1485" s="18" t="e">
        <f>VLOOKUP(A1485,'VDs DUELOS'!$D$3:$F$1568,3,0)-B1485</f>
        <v>#N/A</v>
      </c>
      <c r="D1485" s="238"/>
      <c r="E1485" s="238"/>
    </row>
    <row r="1486" spans="1:5" x14ac:dyDescent="0.3">
      <c r="A1486" s="245"/>
      <c r="C1486" s="18" t="e">
        <f>VLOOKUP(A1486,'VDs DUELOS'!$D$3:$F$1568,3,0)-B1486</f>
        <v>#N/A</v>
      </c>
      <c r="D1486" s="238"/>
      <c r="E1486" s="241"/>
    </row>
    <row r="1487" spans="1:5" x14ac:dyDescent="0.3">
      <c r="A1487" s="245"/>
      <c r="C1487" s="18" t="e">
        <f>VLOOKUP(A1487,'VDs DUELOS'!$D$3:$F$1568,3,0)-B1487</f>
        <v>#N/A</v>
      </c>
      <c r="D1487" s="238"/>
      <c r="E1487" s="241"/>
    </row>
    <row r="1488" spans="1:5" x14ac:dyDescent="0.3">
      <c r="A1488" s="245"/>
      <c r="C1488" s="18" t="e">
        <f>VLOOKUP(A1488,'VDs DUELOS'!$D$3:$F$1568,3,0)-B1488</f>
        <v>#N/A</v>
      </c>
      <c r="D1488" s="238"/>
      <c r="E1488" s="241"/>
    </row>
    <row r="1489" spans="1:5" x14ac:dyDescent="0.3">
      <c r="A1489" s="245"/>
      <c r="C1489" s="18" t="e">
        <f>VLOOKUP(A1489,'VDs DUELOS'!$D$3:$F$1568,3,0)-B1489</f>
        <v>#N/A</v>
      </c>
      <c r="D1489" s="238"/>
      <c r="E1489" s="241"/>
    </row>
    <row r="1490" spans="1:5" x14ac:dyDescent="0.3">
      <c r="A1490" s="245"/>
      <c r="C1490" s="18" t="e">
        <f>VLOOKUP(A1490,'VDs DUELOS'!$D$3:$F$1568,3,0)-B1490</f>
        <v>#N/A</v>
      </c>
      <c r="D1490" s="238"/>
      <c r="E1490" s="241"/>
    </row>
    <row r="1491" spans="1:5" x14ac:dyDescent="0.3">
      <c r="A1491" s="245"/>
      <c r="C1491" s="18" t="e">
        <f>VLOOKUP(A1491,'VDs DUELOS'!$D$3:$F$1568,3,0)-B1491</f>
        <v>#N/A</v>
      </c>
      <c r="D1491" s="238"/>
      <c r="E1491" s="241"/>
    </row>
    <row r="1492" spans="1:5" x14ac:dyDescent="0.3">
      <c r="A1492" s="245"/>
      <c r="C1492" s="18" t="e">
        <f>VLOOKUP(A1492,'VDs DUELOS'!$D$3:$F$1568,3,0)-B1492</f>
        <v>#N/A</v>
      </c>
      <c r="D1492" s="238"/>
      <c r="E1492" s="241"/>
    </row>
    <row r="1493" spans="1:5" x14ac:dyDescent="0.3">
      <c r="A1493" s="245"/>
      <c r="C1493" s="18" t="e">
        <f>VLOOKUP(A1493,'VDs DUELOS'!$D$3:$F$1568,3,0)-B1493</f>
        <v>#N/A</v>
      </c>
      <c r="D1493" s="238"/>
      <c r="E1493" s="241"/>
    </row>
    <row r="1494" spans="1:5" x14ac:dyDescent="0.3">
      <c r="A1494" s="245"/>
      <c r="C1494" s="18" t="e">
        <f>VLOOKUP(A1494,'VDs DUELOS'!$D$3:$F$1568,3,0)-B1494</f>
        <v>#N/A</v>
      </c>
      <c r="D1494" s="238"/>
      <c r="E1494" s="238"/>
    </row>
    <row r="1495" spans="1:5" x14ac:dyDescent="0.3">
      <c r="A1495" s="245"/>
      <c r="C1495" s="18" t="e">
        <f>VLOOKUP(A1495,'VDs DUELOS'!$D$3:$F$1568,3,0)-B1495</f>
        <v>#N/A</v>
      </c>
      <c r="D1495" s="238"/>
      <c r="E1495" s="238"/>
    </row>
    <row r="1496" spans="1:5" x14ac:dyDescent="0.3">
      <c r="A1496" s="245"/>
      <c r="C1496" s="18" t="e">
        <f>VLOOKUP(A1496,'VDs DUELOS'!$D$3:$F$1568,3,0)-B1496</f>
        <v>#N/A</v>
      </c>
      <c r="D1496" s="238"/>
      <c r="E1496" s="241"/>
    </row>
    <row r="1497" spans="1:5" x14ac:dyDescent="0.3">
      <c r="A1497" s="245"/>
      <c r="C1497" s="18" t="e">
        <f>VLOOKUP(A1497,'VDs DUELOS'!$D$3:$F$1568,3,0)-B1497</f>
        <v>#N/A</v>
      </c>
      <c r="D1497" s="238"/>
      <c r="E1497" s="241"/>
    </row>
    <row r="1498" spans="1:5" x14ac:dyDescent="0.3">
      <c r="A1498" s="245"/>
      <c r="C1498" s="18" t="e">
        <f>VLOOKUP(A1498,'VDs DUELOS'!$D$3:$F$1568,3,0)-B1498</f>
        <v>#N/A</v>
      </c>
      <c r="D1498" s="238"/>
      <c r="E1498" s="241"/>
    </row>
    <row r="1499" spans="1:5" x14ac:dyDescent="0.3">
      <c r="A1499" s="245"/>
      <c r="C1499" s="18" t="e">
        <f>VLOOKUP(A1499,'VDs DUELOS'!$D$3:$F$1568,3,0)-B1499</f>
        <v>#N/A</v>
      </c>
      <c r="D1499" s="238"/>
      <c r="E1499" s="241"/>
    </row>
    <row r="1500" spans="1:5" x14ac:dyDescent="0.3">
      <c r="A1500" s="245"/>
      <c r="C1500" s="18" t="e">
        <f>VLOOKUP(A1500,'VDs DUELOS'!$D$3:$F$1568,3,0)-B1500</f>
        <v>#N/A</v>
      </c>
      <c r="D1500" s="238"/>
      <c r="E1500" s="241"/>
    </row>
    <row r="1501" spans="1:5" x14ac:dyDescent="0.3">
      <c r="A1501" s="245"/>
      <c r="C1501" s="18" t="e">
        <f>VLOOKUP(A1501,'VDs DUELOS'!$D$3:$F$1568,3,0)-B1501</f>
        <v>#N/A</v>
      </c>
      <c r="D1501" s="238"/>
      <c r="E1501" s="241"/>
    </row>
    <row r="1502" spans="1:5" x14ac:dyDescent="0.3">
      <c r="A1502" s="245"/>
      <c r="C1502" s="18" t="e">
        <f>VLOOKUP(A1502,'VDs DUELOS'!$D$3:$F$1568,3,0)-B1502</f>
        <v>#N/A</v>
      </c>
      <c r="D1502" s="238"/>
      <c r="E1502" s="241"/>
    </row>
    <row r="1503" spans="1:5" x14ac:dyDescent="0.3">
      <c r="A1503" s="245"/>
      <c r="C1503" s="18" t="e">
        <f>VLOOKUP(A1503,'VDs DUELOS'!$D$3:$F$1568,3,0)-B1503</f>
        <v>#N/A</v>
      </c>
      <c r="D1503" s="238"/>
      <c r="E1503" s="241"/>
    </row>
    <row r="1504" spans="1:5" x14ac:dyDescent="0.3">
      <c r="A1504" s="245"/>
      <c r="C1504" s="18" t="e">
        <f>VLOOKUP(A1504,'VDs DUELOS'!$D$3:$F$1568,3,0)-B1504</f>
        <v>#N/A</v>
      </c>
      <c r="D1504" s="238"/>
      <c r="E1504" s="241"/>
    </row>
    <row r="1505" spans="1:5" x14ac:dyDescent="0.3">
      <c r="A1505" s="245"/>
      <c r="C1505" s="18" t="e">
        <f>VLOOKUP(A1505,'VDs DUELOS'!$D$3:$F$1568,3,0)-B1505</f>
        <v>#N/A</v>
      </c>
      <c r="D1505" s="238"/>
      <c r="E1505" s="241"/>
    </row>
    <row r="1506" spans="1:5" x14ac:dyDescent="0.3">
      <c r="A1506" s="245"/>
      <c r="C1506" s="18" t="e">
        <f>VLOOKUP(A1506,'VDs DUELOS'!$D$3:$F$1568,3,0)-B1506</f>
        <v>#N/A</v>
      </c>
      <c r="D1506" s="238"/>
      <c r="E1506" s="241"/>
    </row>
    <row r="1507" spans="1:5" x14ac:dyDescent="0.3">
      <c r="A1507" s="245"/>
      <c r="C1507" s="18" t="e">
        <f>VLOOKUP(A1507,'VDs DUELOS'!$D$3:$F$1568,3,0)-B1507</f>
        <v>#N/A</v>
      </c>
      <c r="D1507" s="238"/>
      <c r="E1507" s="241"/>
    </row>
    <row r="1508" spans="1:5" x14ac:dyDescent="0.3">
      <c r="A1508" s="245"/>
      <c r="C1508" s="18" t="e">
        <f>VLOOKUP(A1508,'VDs DUELOS'!$D$3:$F$1568,3,0)-B1508</f>
        <v>#N/A</v>
      </c>
      <c r="D1508" s="238"/>
      <c r="E1508" s="241"/>
    </row>
    <row r="1509" spans="1:5" x14ac:dyDescent="0.3">
      <c r="A1509" s="245"/>
      <c r="C1509" s="18" t="e">
        <f>VLOOKUP(A1509,'VDs DUELOS'!$D$3:$F$1568,3,0)-B1509</f>
        <v>#N/A</v>
      </c>
      <c r="D1509" s="238"/>
      <c r="E1509" s="241"/>
    </row>
    <row r="1510" spans="1:5" x14ac:dyDescent="0.3">
      <c r="A1510" s="245"/>
      <c r="C1510" s="18" t="e">
        <f>VLOOKUP(A1510,'VDs DUELOS'!$D$3:$F$1568,3,0)-B1510</f>
        <v>#N/A</v>
      </c>
      <c r="D1510" s="238"/>
      <c r="E1510" s="241"/>
    </row>
    <row r="1511" spans="1:5" x14ac:dyDescent="0.3">
      <c r="A1511" s="245"/>
      <c r="C1511" s="18" t="e">
        <f>VLOOKUP(A1511,'VDs DUELOS'!$D$3:$F$1568,3,0)-B1511</f>
        <v>#N/A</v>
      </c>
      <c r="D1511" s="238"/>
      <c r="E1511" s="241"/>
    </row>
    <row r="1512" spans="1:5" x14ac:dyDescent="0.3">
      <c r="A1512" s="245"/>
      <c r="C1512" s="18" t="e">
        <f>VLOOKUP(A1512,'VDs DUELOS'!$D$3:$F$1568,3,0)-B1512</f>
        <v>#N/A</v>
      </c>
      <c r="D1512" s="238"/>
      <c r="E1512" s="241"/>
    </row>
    <row r="1513" spans="1:5" x14ac:dyDescent="0.3">
      <c r="A1513" s="245"/>
      <c r="C1513" s="18" t="e">
        <f>VLOOKUP(A1513,'VDs DUELOS'!$D$3:$F$1568,3,0)-B1513</f>
        <v>#N/A</v>
      </c>
      <c r="D1513" s="238"/>
      <c r="E1513" s="241"/>
    </row>
    <row r="1514" spans="1:5" x14ac:dyDescent="0.3">
      <c r="A1514" s="245"/>
      <c r="C1514" s="18" t="e">
        <f>VLOOKUP(A1514,'VDs DUELOS'!$D$3:$F$1568,3,0)-B1514</f>
        <v>#N/A</v>
      </c>
      <c r="D1514" s="238"/>
      <c r="E1514" s="241"/>
    </row>
    <row r="1515" spans="1:5" x14ac:dyDescent="0.3">
      <c r="A1515" s="245"/>
      <c r="C1515" s="18" t="e">
        <f>VLOOKUP(A1515,'VDs DUELOS'!$D$3:$F$1568,3,0)-B1515</f>
        <v>#N/A</v>
      </c>
      <c r="D1515" s="238"/>
      <c r="E1515" s="241"/>
    </row>
    <row r="1516" spans="1:5" x14ac:dyDescent="0.3">
      <c r="A1516" s="245"/>
      <c r="C1516" s="18" t="e">
        <f>VLOOKUP(A1516,'VDs DUELOS'!$D$3:$F$1568,3,0)-B1516</f>
        <v>#N/A</v>
      </c>
      <c r="D1516" s="238"/>
      <c r="E1516" s="241"/>
    </row>
    <row r="1517" spans="1:5" x14ac:dyDescent="0.3">
      <c r="A1517" s="245"/>
      <c r="C1517" s="18" t="e">
        <f>VLOOKUP(A1517,'VDs DUELOS'!$D$3:$F$1568,3,0)-B1517</f>
        <v>#N/A</v>
      </c>
      <c r="D1517" s="238"/>
      <c r="E1517" s="241"/>
    </row>
    <row r="1518" spans="1:5" x14ac:dyDescent="0.3">
      <c r="A1518" s="245"/>
      <c r="C1518" s="18" t="e">
        <f>VLOOKUP(A1518,'VDs DUELOS'!$D$3:$F$1568,3,0)-B1518</f>
        <v>#N/A</v>
      </c>
      <c r="D1518" s="238"/>
      <c r="E1518" s="241"/>
    </row>
    <row r="1519" spans="1:5" x14ac:dyDescent="0.3">
      <c r="A1519" s="245"/>
      <c r="C1519" s="18" t="e">
        <f>VLOOKUP(A1519,'VDs DUELOS'!$D$3:$F$1568,3,0)-B1519</f>
        <v>#N/A</v>
      </c>
      <c r="D1519" s="238"/>
      <c r="E1519" s="241"/>
    </row>
    <row r="1520" spans="1:5" x14ac:dyDescent="0.3">
      <c r="A1520" s="245"/>
      <c r="C1520" s="18" t="e">
        <f>VLOOKUP(A1520,'VDs DUELOS'!$D$3:$F$1568,3,0)-B1520</f>
        <v>#N/A</v>
      </c>
      <c r="D1520" s="238"/>
      <c r="E1520" s="241"/>
    </row>
    <row r="1521" spans="1:5" x14ac:dyDescent="0.3">
      <c r="A1521" s="245"/>
      <c r="C1521" s="18" t="e">
        <f>VLOOKUP(A1521,'VDs DUELOS'!$D$3:$F$1568,3,0)-B1521</f>
        <v>#N/A</v>
      </c>
      <c r="D1521" s="238"/>
      <c r="E1521" s="241"/>
    </row>
    <row r="1522" spans="1:5" x14ac:dyDescent="0.3">
      <c r="A1522" s="245"/>
      <c r="C1522" s="18" t="e">
        <f>VLOOKUP(A1522,'VDs DUELOS'!$D$3:$F$1568,3,0)-B1522</f>
        <v>#N/A</v>
      </c>
      <c r="D1522" s="238"/>
      <c r="E1522" s="241"/>
    </row>
    <row r="1523" spans="1:5" x14ac:dyDescent="0.3">
      <c r="A1523" s="245"/>
      <c r="C1523" s="18" t="e">
        <f>VLOOKUP(A1523,'VDs DUELOS'!$D$3:$F$1568,3,0)-B1523</f>
        <v>#N/A</v>
      </c>
      <c r="D1523" s="238"/>
      <c r="E1523" s="241"/>
    </row>
    <row r="1524" spans="1:5" x14ac:dyDescent="0.3">
      <c r="A1524" s="245"/>
      <c r="C1524" s="18" t="e">
        <f>VLOOKUP(A1524,'VDs DUELOS'!$D$3:$F$1568,3,0)-B1524</f>
        <v>#N/A</v>
      </c>
      <c r="D1524" s="238"/>
      <c r="E1524" s="241"/>
    </row>
    <row r="1525" spans="1:5" x14ac:dyDescent="0.3">
      <c r="A1525" s="245"/>
      <c r="C1525" s="18" t="e">
        <f>VLOOKUP(A1525,'VDs DUELOS'!$D$3:$F$1568,3,0)-B1525</f>
        <v>#N/A</v>
      </c>
      <c r="D1525" s="238"/>
      <c r="E1525" s="241"/>
    </row>
    <row r="1526" spans="1:5" x14ac:dyDescent="0.3">
      <c r="A1526" s="245"/>
      <c r="C1526" s="18" t="e">
        <f>VLOOKUP(A1526,'VDs DUELOS'!$D$3:$F$1568,3,0)-B1526</f>
        <v>#N/A</v>
      </c>
      <c r="D1526" s="238"/>
      <c r="E1526" s="241"/>
    </row>
    <row r="1527" spans="1:5" x14ac:dyDescent="0.3">
      <c r="A1527" s="245"/>
      <c r="C1527" s="18" t="e">
        <f>VLOOKUP(A1527,'VDs DUELOS'!$D$3:$F$1568,3,0)-B1527</f>
        <v>#N/A</v>
      </c>
      <c r="D1527" s="238"/>
      <c r="E1527" s="241"/>
    </row>
    <row r="1528" spans="1:5" x14ac:dyDescent="0.3">
      <c r="A1528" s="245"/>
      <c r="C1528" s="18" t="e">
        <f>VLOOKUP(A1528,'VDs DUELOS'!$D$3:$F$1568,3,0)-B1528</f>
        <v>#N/A</v>
      </c>
      <c r="D1528" s="238"/>
      <c r="E1528" s="241"/>
    </row>
    <row r="1529" spans="1:5" x14ac:dyDescent="0.3">
      <c r="A1529" s="245"/>
      <c r="C1529" s="18" t="e">
        <f>VLOOKUP(A1529,'VDs DUELOS'!$D$3:$F$1568,3,0)-B1529</f>
        <v>#N/A</v>
      </c>
      <c r="D1529" s="238"/>
      <c r="E1529" s="241"/>
    </row>
    <row r="1530" spans="1:5" x14ac:dyDescent="0.3">
      <c r="A1530" s="245"/>
      <c r="C1530" s="18" t="e">
        <f>VLOOKUP(A1530,'VDs DUELOS'!$D$3:$F$1568,3,0)-B1530</f>
        <v>#N/A</v>
      </c>
      <c r="D1530" s="238"/>
      <c r="E1530" s="241"/>
    </row>
    <row r="1531" spans="1:5" x14ac:dyDescent="0.3">
      <c r="A1531" s="245"/>
      <c r="C1531" s="18" t="e">
        <f>VLOOKUP(A1531,'VDs DUELOS'!$D$3:$F$1568,3,0)-B1531</f>
        <v>#N/A</v>
      </c>
      <c r="D1531" s="238"/>
      <c r="E1531" s="241"/>
    </row>
    <row r="1532" spans="1:5" x14ac:dyDescent="0.3">
      <c r="A1532" s="245"/>
      <c r="C1532" s="18" t="e">
        <f>VLOOKUP(A1532,'VDs DUELOS'!$D$3:$F$1568,3,0)-B1532</f>
        <v>#N/A</v>
      </c>
      <c r="D1532" s="238"/>
      <c r="E1532" s="241"/>
    </row>
    <row r="1533" spans="1:5" x14ac:dyDescent="0.3">
      <c r="A1533" s="245"/>
      <c r="C1533" s="18" t="e">
        <f>VLOOKUP(A1533,'VDs DUELOS'!$D$3:$F$1568,3,0)-B1533</f>
        <v>#N/A</v>
      </c>
      <c r="D1533" s="238"/>
      <c r="E1533" s="241"/>
    </row>
    <row r="1534" spans="1:5" x14ac:dyDescent="0.3">
      <c r="A1534" s="245"/>
      <c r="C1534" s="18" t="e">
        <f>VLOOKUP(A1534,'VDs DUELOS'!$D$3:$F$1568,3,0)-B1534</f>
        <v>#N/A</v>
      </c>
      <c r="D1534" s="238"/>
      <c r="E1534" s="241"/>
    </row>
    <row r="1535" spans="1:5" x14ac:dyDescent="0.3">
      <c r="A1535" s="245"/>
      <c r="C1535" s="18" t="e">
        <f>VLOOKUP(A1535,'VDs DUELOS'!$D$3:$F$1568,3,0)-B1535</f>
        <v>#N/A</v>
      </c>
      <c r="D1535" s="238"/>
      <c r="E1535" s="241"/>
    </row>
    <row r="1536" spans="1:5" x14ac:dyDescent="0.3">
      <c r="A1536" s="245"/>
      <c r="C1536" s="18" t="e">
        <f>VLOOKUP(A1536,'VDs DUELOS'!$D$3:$F$1568,3,0)-B1536</f>
        <v>#N/A</v>
      </c>
      <c r="D1536" s="238"/>
      <c r="E1536" s="241"/>
    </row>
    <row r="1537" spans="1:5" x14ac:dyDescent="0.3">
      <c r="A1537" s="245"/>
      <c r="C1537" s="18" t="e">
        <f>VLOOKUP(A1537,'VDs DUELOS'!$D$3:$F$1568,3,0)-B1537</f>
        <v>#N/A</v>
      </c>
      <c r="D1537" s="238"/>
      <c r="E1537" s="241"/>
    </row>
    <row r="1538" spans="1:5" x14ac:dyDescent="0.3">
      <c r="A1538" s="245"/>
      <c r="C1538" s="18" t="e">
        <f>VLOOKUP(A1538,'VDs DUELOS'!$D$3:$F$1568,3,0)-B1538</f>
        <v>#N/A</v>
      </c>
      <c r="D1538" s="238"/>
      <c r="E1538" s="241"/>
    </row>
    <row r="1539" spans="1:5" x14ac:dyDescent="0.3">
      <c r="A1539" s="245"/>
      <c r="C1539" s="18" t="e">
        <f>VLOOKUP(A1539,'VDs DUELOS'!$D$3:$F$1568,3,0)-B1539</f>
        <v>#N/A</v>
      </c>
      <c r="D1539" s="238"/>
      <c r="E1539" s="241"/>
    </row>
    <row r="1540" spans="1:5" x14ac:dyDescent="0.3">
      <c r="A1540" s="245"/>
      <c r="C1540" s="18" t="e">
        <f>VLOOKUP(A1540,'VDs DUELOS'!$D$3:$F$1568,3,0)-B1540</f>
        <v>#N/A</v>
      </c>
      <c r="D1540" s="238" t="e">
        <f>VLOOKUP(A1540,'K1 Duelos'!$B$9:$D$39,3,0)-B1540</f>
        <v>#N/A</v>
      </c>
      <c r="E1540" s="241" t="e">
        <f>VLOOKUP(A1540,'[1]RED DE VENTAS '!$A$1:$B$2228,2,0)</f>
        <v>#N/A</v>
      </c>
    </row>
    <row r="1541" spans="1:5" x14ac:dyDescent="0.3">
      <c r="A1541" s="245"/>
      <c r="C1541" s="18" t="e">
        <f>VLOOKUP(A1541,'VDs DUELOS'!$D$3:$F$1568,3,0)-B1541</f>
        <v>#N/A</v>
      </c>
      <c r="D1541" s="238"/>
      <c r="E1541" s="241"/>
    </row>
    <row r="1542" spans="1:5" x14ac:dyDescent="0.3">
      <c r="A1542" s="245"/>
      <c r="C1542" s="18" t="e">
        <f>VLOOKUP(A1542,'VDs DUELOS'!$D$3:$F$1568,3,0)-B1542</f>
        <v>#N/A</v>
      </c>
      <c r="D1542" s="238"/>
      <c r="E1542" s="241"/>
    </row>
    <row r="1543" spans="1:5" x14ac:dyDescent="0.3">
      <c r="A1543" s="245"/>
      <c r="C1543" s="18" t="e">
        <f>VLOOKUP(A1543,'VDs DUELOS'!$D$3:$F$1568,3,0)-B1543</f>
        <v>#N/A</v>
      </c>
      <c r="D1543" s="238"/>
      <c r="E1543" s="241"/>
    </row>
    <row r="1544" spans="1:5" x14ac:dyDescent="0.3">
      <c r="A1544" s="245"/>
      <c r="C1544" s="18" t="e">
        <f>VLOOKUP(A1544,'VDs DUELOS'!$D$3:$F$1568,3,0)-B1544</f>
        <v>#N/A</v>
      </c>
      <c r="D1544" s="238"/>
      <c r="E1544" s="241"/>
    </row>
    <row r="1545" spans="1:5" x14ac:dyDescent="0.3">
      <c r="A1545" s="245"/>
      <c r="C1545" s="18" t="e">
        <f>VLOOKUP(A1545,'VDs DUELOS'!$D$3:$F$1568,3,0)-B1545</f>
        <v>#N/A</v>
      </c>
      <c r="D1545" s="238"/>
      <c r="E1545" s="241"/>
    </row>
    <row r="1546" spans="1:5" x14ac:dyDescent="0.3">
      <c r="A1546" s="245"/>
      <c r="C1546" s="18" t="e">
        <f>VLOOKUP(A1546,'VDs DUELOS'!$D$3:$F$1568,3,0)-B1546</f>
        <v>#N/A</v>
      </c>
      <c r="D1546" s="238"/>
      <c r="E1546" s="241"/>
    </row>
    <row r="1547" spans="1:5" x14ac:dyDescent="0.3">
      <c r="A1547" s="245"/>
      <c r="C1547" s="18" t="e">
        <f>VLOOKUP(A1547,'VDs DUELOS'!$D$3:$F$1568,3,0)-B1547</f>
        <v>#N/A</v>
      </c>
      <c r="D1547" s="238"/>
      <c r="E1547" s="241"/>
    </row>
    <row r="1548" spans="1:5" x14ac:dyDescent="0.3">
      <c r="A1548" s="245"/>
      <c r="C1548" s="18" t="e">
        <f>VLOOKUP(A1548,'VDs DUELOS'!$D$3:$F$1568,3,0)-B1548</f>
        <v>#N/A</v>
      </c>
      <c r="D1548" s="238"/>
      <c r="E1548" s="241"/>
    </row>
    <row r="1549" spans="1:5" x14ac:dyDescent="0.3">
      <c r="A1549" s="245"/>
      <c r="C1549" s="18" t="e">
        <f>VLOOKUP(A1549,'VDs DUELOS'!$D$3:$F$1568,3,0)-B1549</f>
        <v>#N/A</v>
      </c>
      <c r="D1549" s="238"/>
      <c r="E1549" s="241"/>
    </row>
    <row r="1550" spans="1:5" x14ac:dyDescent="0.3">
      <c r="A1550" s="245"/>
      <c r="C1550" s="18" t="e">
        <f>VLOOKUP(A1550,'VDs DUELOS'!$D$3:$F$1568,3,0)-B1550</f>
        <v>#N/A</v>
      </c>
      <c r="D1550" s="238"/>
      <c r="E1550" s="241"/>
    </row>
    <row r="1551" spans="1:5" x14ac:dyDescent="0.3">
      <c r="A1551" s="245"/>
      <c r="C1551" s="18" t="e">
        <f>VLOOKUP(A1551,'VDs DUELOS'!$D$3:$F$1568,3,0)-B1551</f>
        <v>#N/A</v>
      </c>
      <c r="D1551" s="238"/>
      <c r="E1551" s="241"/>
    </row>
    <row r="1552" spans="1:5" x14ac:dyDescent="0.3">
      <c r="A1552" s="245"/>
      <c r="C1552" s="18" t="e">
        <f>VLOOKUP(A1552,'VDs DUELOS'!$D$3:$F$1568,3,0)-B1552</f>
        <v>#N/A</v>
      </c>
      <c r="D1552" s="238"/>
      <c r="E1552" s="241"/>
    </row>
    <row r="1553" spans="1:5" x14ac:dyDescent="0.3">
      <c r="A1553" s="245"/>
      <c r="C1553" s="18" t="e">
        <f>VLOOKUP(A1553,'VDs DUELOS'!$D$3:$F$1568,3,0)-B1553</f>
        <v>#N/A</v>
      </c>
      <c r="D1553" s="238"/>
      <c r="E1553" s="241"/>
    </row>
    <row r="1554" spans="1:5" x14ac:dyDescent="0.3">
      <c r="A1554" s="245"/>
      <c r="C1554" s="18" t="e">
        <f>VLOOKUP(A1554,'VDs DUELOS'!$D$3:$F$1568,3,0)-B1554</f>
        <v>#N/A</v>
      </c>
      <c r="D1554" s="238"/>
      <c r="E1554" s="241"/>
    </row>
    <row r="1555" spans="1:5" x14ac:dyDescent="0.3">
      <c r="A1555" s="245"/>
      <c r="C1555" s="18" t="e">
        <f>VLOOKUP(A1555,'VDs DUELOS'!$D$3:$F$1568,3,0)-B1555</f>
        <v>#N/A</v>
      </c>
      <c r="D1555" s="238"/>
      <c r="E1555" s="241"/>
    </row>
    <row r="1556" spans="1:5" x14ac:dyDescent="0.3">
      <c r="A1556" s="245"/>
      <c r="C1556" s="18" t="e">
        <f>VLOOKUP(A1556,'VDs DUELOS'!$D$3:$F$1568,3,0)-B1556</f>
        <v>#N/A</v>
      </c>
      <c r="D1556" s="238"/>
      <c r="E1556" s="241"/>
    </row>
    <row r="1557" spans="1:5" x14ac:dyDescent="0.3">
      <c r="A1557" s="245"/>
      <c r="C1557" s="18" t="e">
        <f>VLOOKUP(A1557,'VDs DUELOS'!$D$3:$F$1568,3,0)-B1557</f>
        <v>#N/A</v>
      </c>
      <c r="D1557" s="238"/>
      <c r="E1557" s="241"/>
    </row>
    <row r="1558" spans="1:5" x14ac:dyDescent="0.3">
      <c r="A1558" s="245"/>
      <c r="C1558" s="18" t="e">
        <f>VLOOKUP(A1558,'VDs DUELOS'!$D$3:$F$1568,3,0)-B1558</f>
        <v>#N/A</v>
      </c>
      <c r="D1558" s="238"/>
      <c r="E1558" s="241"/>
    </row>
    <row r="1559" spans="1:5" x14ac:dyDescent="0.3">
      <c r="A1559" s="245"/>
      <c r="C1559" s="18" t="e">
        <f>VLOOKUP(A1559,'VDs DUELOS'!$D$3:$F$1568,3,0)-B1559</f>
        <v>#N/A</v>
      </c>
      <c r="D1559" s="238"/>
      <c r="E1559" s="241"/>
    </row>
    <row r="1560" spans="1:5" x14ac:dyDescent="0.3">
      <c r="A1560" s="245"/>
      <c r="C1560" s="18" t="e">
        <f>VLOOKUP(A1560,'VDs DUELOS'!$D$3:$F$1568,3,0)-B1560</f>
        <v>#N/A</v>
      </c>
      <c r="D1560" s="238"/>
      <c r="E1560" s="241"/>
    </row>
    <row r="1561" spans="1:5" x14ac:dyDescent="0.3">
      <c r="A1561" s="245"/>
      <c r="C1561" s="18" t="e">
        <f>VLOOKUP(A1561,'VDs DUELOS'!$D$3:$F$1568,3,0)-B1561</f>
        <v>#N/A</v>
      </c>
      <c r="D1561" s="238"/>
      <c r="E1561" s="241"/>
    </row>
    <row r="1562" spans="1:5" x14ac:dyDescent="0.3">
      <c r="A1562" s="245"/>
      <c r="C1562" s="18" t="e">
        <f>VLOOKUP(A1562,'VDs DUELOS'!$D$3:$F$1568,3,0)-B1562</f>
        <v>#N/A</v>
      </c>
      <c r="D1562" s="238"/>
      <c r="E1562" s="241"/>
    </row>
    <row r="1563" spans="1:5" x14ac:dyDescent="0.3">
      <c r="A1563" s="245"/>
      <c r="C1563" s="18" t="e">
        <f>VLOOKUP(A1563,'VDs DUELOS'!$D$3:$F$1568,3,0)-B1563</f>
        <v>#N/A</v>
      </c>
      <c r="D1563" s="238"/>
      <c r="E1563" s="241"/>
    </row>
    <row r="1564" spans="1:5" x14ac:dyDescent="0.3">
      <c r="A1564" s="245"/>
      <c r="C1564" s="18" t="e">
        <f>VLOOKUP(A1564,'VDs DUELOS'!$D$3:$F$1568,3,0)-B1564</f>
        <v>#N/A</v>
      </c>
      <c r="D1564" s="238"/>
      <c r="E1564" s="241"/>
    </row>
    <row r="1565" spans="1:5" x14ac:dyDescent="0.3">
      <c r="A1565" s="245"/>
      <c r="C1565" s="18" t="e">
        <f>VLOOKUP(A1565,'VDs DUELOS'!$D$3:$F$1568,3,0)-B1565</f>
        <v>#N/A</v>
      </c>
      <c r="D1565" s="238"/>
      <c r="E1565" s="241"/>
    </row>
    <row r="1566" spans="1:5" x14ac:dyDescent="0.3">
      <c r="A1566" s="245"/>
      <c r="C1566" s="18" t="e">
        <f>VLOOKUP(A1566,'VDs DUELOS'!$D$3:$F$1568,3,0)-B1566</f>
        <v>#N/A</v>
      </c>
      <c r="D1566" s="238"/>
      <c r="E1566" s="241"/>
    </row>
    <row r="1567" spans="1:5" x14ac:dyDescent="0.3">
      <c r="A1567" s="245"/>
      <c r="C1567" s="18" t="e">
        <f>VLOOKUP(A1567,'VDs DUELOS'!$D$3:$F$1568,3,0)-B1567</f>
        <v>#N/A</v>
      </c>
      <c r="D1567" s="238"/>
      <c r="E1567" s="241"/>
    </row>
    <row r="1568" spans="1:5" x14ac:dyDescent="0.3">
      <c r="A1568" s="245"/>
      <c r="C1568" s="18" t="e">
        <f>VLOOKUP(A1568,'VDs DUELOS'!$D$3:$F$1568,3,0)-B1568</f>
        <v>#N/A</v>
      </c>
      <c r="D1568" s="238"/>
      <c r="E1568" s="241"/>
    </row>
    <row r="1569" spans="1:5" x14ac:dyDescent="0.3">
      <c r="A1569" s="245"/>
      <c r="C1569" s="18" t="e">
        <f>VLOOKUP(A1569,'VDs DUELOS'!$D$3:$F$1568,3,0)-B1569</f>
        <v>#N/A</v>
      </c>
      <c r="D1569" s="238"/>
      <c r="E1569" s="241"/>
    </row>
    <row r="1570" spans="1:5" x14ac:dyDescent="0.3">
      <c r="A1570" s="245"/>
      <c r="C1570" s="18" t="e">
        <f>VLOOKUP(A1570,'VDs DUELOS'!$D$3:$F$1568,3,0)-B1570</f>
        <v>#N/A</v>
      </c>
      <c r="D1570" s="238"/>
      <c r="E1570" s="238"/>
    </row>
    <row r="1571" spans="1:5" x14ac:dyDescent="0.3">
      <c r="A1571" s="245"/>
      <c r="C1571" s="18" t="e">
        <f>VLOOKUP(A1571,'VDs DUELOS'!$D$3:$F$1568,3,0)-B1571</f>
        <v>#N/A</v>
      </c>
      <c r="D1571" s="238"/>
      <c r="E1571" s="241"/>
    </row>
    <row r="1572" spans="1:5" x14ac:dyDescent="0.3">
      <c r="A1572" s="245"/>
      <c r="C1572" s="18" t="e">
        <f>VLOOKUP(A1572,'VDs DUELOS'!$D$3:$F$1568,3,0)-B1572</f>
        <v>#N/A</v>
      </c>
      <c r="D1572" s="238"/>
      <c r="E1572" s="241"/>
    </row>
    <row r="1573" spans="1:5" x14ac:dyDescent="0.3">
      <c r="A1573" s="245"/>
      <c r="C1573" s="18" t="e">
        <f>VLOOKUP(A1573,'VDs DUELOS'!$D$3:$F$1568,3,0)-B1573</f>
        <v>#N/A</v>
      </c>
      <c r="D1573" s="238"/>
      <c r="E1573" s="241"/>
    </row>
    <row r="1574" spans="1:5" x14ac:dyDescent="0.3">
      <c r="A1574" s="245"/>
      <c r="C1574" s="18" t="e">
        <f>VLOOKUP(A1574,'VDs DUELOS'!$D$3:$F$1568,3,0)-B1574</f>
        <v>#N/A</v>
      </c>
      <c r="D1574" s="238"/>
      <c r="E1574" s="241"/>
    </row>
    <row r="1575" spans="1:5" x14ac:dyDescent="0.3">
      <c r="A1575" s="245"/>
      <c r="C1575" s="18" t="e">
        <f>VLOOKUP(A1575,'VDs DUELOS'!$D$3:$F$1568,3,0)-B1575</f>
        <v>#N/A</v>
      </c>
      <c r="D1575" s="238"/>
      <c r="E1575" s="241"/>
    </row>
    <row r="1576" spans="1:5" x14ac:dyDescent="0.3">
      <c r="A1576" s="245"/>
      <c r="C1576" s="18" t="e">
        <f>VLOOKUP(A1576,'VDs DUELOS'!$D$3:$F$1568,3,0)-B1576</f>
        <v>#N/A</v>
      </c>
      <c r="D1576" s="238"/>
      <c r="E1576" s="241"/>
    </row>
    <row r="1577" spans="1:5" x14ac:dyDescent="0.3">
      <c r="A1577" s="245"/>
      <c r="C1577" s="18" t="e">
        <f>VLOOKUP(A1577,'VDs DUELOS'!$D$3:$F$1568,3,0)-B1577</f>
        <v>#N/A</v>
      </c>
      <c r="D1577" s="238"/>
      <c r="E1577" s="241"/>
    </row>
    <row r="1578" spans="1:5" x14ac:dyDescent="0.3">
      <c r="A1578" s="245"/>
      <c r="C1578" s="18" t="e">
        <f>VLOOKUP(A1578,'VDs DUELOS'!$D$3:$F$1568,3,0)-B1578</f>
        <v>#N/A</v>
      </c>
      <c r="D1578" s="238"/>
      <c r="E1578" s="241"/>
    </row>
    <row r="1579" spans="1:5" x14ac:dyDescent="0.3">
      <c r="A1579" s="245"/>
      <c r="C1579" s="18" t="e">
        <f>VLOOKUP(A1579,'VDs DUELOS'!$D$3:$F$1568,3,0)-B1579</f>
        <v>#N/A</v>
      </c>
      <c r="D1579" s="238" t="e">
        <f>VLOOKUP(A1579,'K1 Duelos'!$B$9:$D$39,3,0)-B1579</f>
        <v>#N/A</v>
      </c>
      <c r="E1579" s="241" t="e">
        <f>VLOOKUP(A1579,'[1]RED DE VENTAS '!$A$1:$B$2228,2,0)</f>
        <v>#N/A</v>
      </c>
    </row>
    <row r="1580" spans="1:5" x14ac:dyDescent="0.3">
      <c r="A1580" s="245"/>
      <c r="C1580" s="18" t="e">
        <f>VLOOKUP(A1580,'VDs DUELOS'!$D$3:$F$1568,3,0)-B1580</f>
        <v>#N/A</v>
      </c>
      <c r="D1580" s="238"/>
      <c r="E1580" s="238"/>
    </row>
    <row r="1581" spans="1:5" x14ac:dyDescent="0.3">
      <c r="A1581" s="245"/>
      <c r="C1581" s="18" t="e">
        <f>VLOOKUP(A1581,'VDs DUELOS'!$D$3:$F$1568,3,0)-B1581</f>
        <v>#N/A</v>
      </c>
      <c r="D1581" s="238"/>
      <c r="E1581" s="241"/>
    </row>
    <row r="1582" spans="1:5" x14ac:dyDescent="0.3">
      <c r="A1582" s="245"/>
      <c r="C1582" s="18" t="e">
        <f>VLOOKUP(A1582,'VDs DUELOS'!$D$3:$F$1568,3,0)-B1582</f>
        <v>#N/A</v>
      </c>
      <c r="D1582" s="238"/>
      <c r="E1582" s="241"/>
    </row>
    <row r="1583" spans="1:5" x14ac:dyDescent="0.3">
      <c r="C1583" s="18"/>
      <c r="D1583" s="238"/>
      <c r="E1583" s="241"/>
    </row>
    <row r="1584" spans="1:5" x14ac:dyDescent="0.3">
      <c r="C1584" s="18"/>
      <c r="D1584" s="238"/>
      <c r="E1584" s="241"/>
    </row>
    <row r="1585" spans="3:5" x14ac:dyDescent="0.3">
      <c r="C1585" s="18"/>
      <c r="D1585" s="238"/>
      <c r="E1585" s="241"/>
    </row>
    <row r="1586" spans="3:5" x14ac:dyDescent="0.3">
      <c r="C1586" s="18"/>
      <c r="D1586" s="238"/>
      <c r="E1586" s="241"/>
    </row>
    <row r="1587" spans="3:5" x14ac:dyDescent="0.3">
      <c r="C1587" s="18"/>
      <c r="D1587" s="238"/>
      <c r="E1587" s="241"/>
    </row>
    <row r="1588" spans="3:5" x14ac:dyDescent="0.3">
      <c r="C1588" s="18"/>
      <c r="D1588" s="238"/>
      <c r="E1588" s="241"/>
    </row>
    <row r="1589" spans="3:5" x14ac:dyDescent="0.3">
      <c r="C1589" s="18"/>
      <c r="D1589" s="238"/>
      <c r="E1589" s="241"/>
    </row>
    <row r="1590" spans="3:5" x14ac:dyDescent="0.3">
      <c r="C1590" s="18"/>
      <c r="D1590" s="238"/>
      <c r="E1590" s="241"/>
    </row>
    <row r="1591" spans="3:5" x14ac:dyDescent="0.3">
      <c r="C1591" s="18"/>
      <c r="D1591" s="238"/>
      <c r="E1591" s="241"/>
    </row>
    <row r="1592" spans="3:5" x14ac:dyDescent="0.3">
      <c r="C1592" s="18"/>
      <c r="D1592" s="238"/>
      <c r="E1592" s="241"/>
    </row>
    <row r="1593" spans="3:5" x14ac:dyDescent="0.3">
      <c r="C1593" s="18"/>
      <c r="D1593" s="238"/>
      <c r="E1593" s="241"/>
    </row>
    <row r="1594" spans="3:5" x14ac:dyDescent="0.3">
      <c r="C1594" s="18"/>
      <c r="D1594" s="238"/>
      <c r="E1594" s="241"/>
    </row>
    <row r="1595" spans="3:5" x14ac:dyDescent="0.3">
      <c r="C1595" s="18"/>
      <c r="D1595" s="238"/>
      <c r="E1595" s="241"/>
    </row>
    <row r="1596" spans="3:5" x14ac:dyDescent="0.3">
      <c r="C1596" s="18"/>
      <c r="D1596" s="238"/>
      <c r="E1596" s="241"/>
    </row>
    <row r="1597" spans="3:5" x14ac:dyDescent="0.3">
      <c r="C1597" s="18"/>
      <c r="D1597" s="238"/>
      <c r="E1597" s="241"/>
    </row>
    <row r="1598" spans="3:5" x14ac:dyDescent="0.3">
      <c r="C1598" s="18"/>
      <c r="D1598" s="238"/>
      <c r="E1598" s="241"/>
    </row>
    <row r="1599" spans="3:5" x14ac:dyDescent="0.3">
      <c r="C1599" s="18"/>
      <c r="D1599" s="238"/>
      <c r="E1599" s="241"/>
    </row>
    <row r="1600" spans="3:5" x14ac:dyDescent="0.3">
      <c r="C1600" s="18"/>
      <c r="D1600" s="238"/>
      <c r="E1600" s="241"/>
    </row>
    <row r="1601" spans="3:5" x14ac:dyDescent="0.3">
      <c r="C1601" s="18"/>
      <c r="D1601" s="238"/>
      <c r="E1601" s="241"/>
    </row>
    <row r="1602" spans="3:5" x14ac:dyDescent="0.3">
      <c r="C1602" s="18"/>
      <c r="D1602" s="238"/>
      <c r="E1602" s="241"/>
    </row>
    <row r="1603" spans="3:5" x14ac:dyDescent="0.3">
      <c r="C1603" s="18"/>
      <c r="D1603" s="238"/>
      <c r="E1603" s="241"/>
    </row>
    <row r="1604" spans="3:5" x14ac:dyDescent="0.3">
      <c r="C1604" s="18"/>
      <c r="D1604" s="238"/>
      <c r="E1604" s="241"/>
    </row>
    <row r="1605" spans="3:5" x14ac:dyDescent="0.3">
      <c r="C1605" s="18"/>
      <c r="D1605" s="238"/>
      <c r="E1605" s="241"/>
    </row>
    <row r="1606" spans="3:5" x14ac:dyDescent="0.3">
      <c r="C1606" s="18"/>
      <c r="D1606" s="238"/>
      <c r="E1606" s="241"/>
    </row>
    <row r="1607" spans="3:5" x14ac:dyDescent="0.3">
      <c r="C1607" s="18"/>
      <c r="D1607" s="238"/>
      <c r="E1607" s="241"/>
    </row>
    <row r="1608" spans="3:5" x14ac:dyDescent="0.3">
      <c r="C1608" s="18"/>
      <c r="D1608" s="238"/>
      <c r="E1608" s="241"/>
    </row>
    <row r="1609" spans="3:5" x14ac:dyDescent="0.3">
      <c r="C1609" s="18"/>
      <c r="D1609" s="238"/>
      <c r="E1609" s="241"/>
    </row>
    <row r="1610" spans="3:5" x14ac:dyDescent="0.3">
      <c r="C1610" s="18"/>
      <c r="D1610" s="238"/>
      <c r="E1610" s="241"/>
    </row>
    <row r="1611" spans="3:5" x14ac:dyDescent="0.3">
      <c r="C1611" s="18"/>
      <c r="D1611" s="238"/>
      <c r="E1611" s="241"/>
    </row>
    <row r="1612" spans="3:5" x14ac:dyDescent="0.3">
      <c r="C1612" s="18"/>
      <c r="D1612" s="238"/>
      <c r="E1612" s="241"/>
    </row>
    <row r="1613" spans="3:5" x14ac:dyDescent="0.3">
      <c r="C1613" s="18"/>
      <c r="D1613" s="238"/>
      <c r="E1613" s="241"/>
    </row>
    <row r="1614" spans="3:5" x14ac:dyDescent="0.3">
      <c r="C1614" s="18"/>
      <c r="D1614" s="238"/>
      <c r="E1614" s="241"/>
    </row>
    <row r="1615" spans="3:5" x14ac:dyDescent="0.3">
      <c r="C1615" s="18"/>
      <c r="D1615" s="238"/>
      <c r="E1615" s="241"/>
    </row>
    <row r="1616" spans="3:5" x14ac:dyDescent="0.3">
      <c r="C1616" s="18"/>
      <c r="D1616" s="238"/>
      <c r="E1616" s="241"/>
    </row>
    <row r="1617" spans="3:5" x14ac:dyDescent="0.3">
      <c r="C1617" s="18"/>
      <c r="D1617" s="238"/>
      <c r="E1617" s="238"/>
    </row>
    <row r="1618" spans="3:5" x14ac:dyDescent="0.3">
      <c r="C1618" s="18"/>
      <c r="D1618" s="238"/>
      <c r="E1618" s="241"/>
    </row>
    <row r="1619" spans="3:5" x14ac:dyDescent="0.3">
      <c r="C1619" s="18"/>
      <c r="D1619" s="238"/>
      <c r="E1619" s="241"/>
    </row>
    <row r="1620" spans="3:5" x14ac:dyDescent="0.3">
      <c r="C1620" s="18"/>
      <c r="D1620" s="238"/>
      <c r="E1620" s="238"/>
    </row>
    <row r="1621" spans="3:5" x14ac:dyDescent="0.3">
      <c r="C1621" s="18"/>
      <c r="D1621" s="238"/>
      <c r="E1621" s="238"/>
    </row>
    <row r="1622" spans="3:5" x14ac:dyDescent="0.3">
      <c r="C1622" s="18"/>
      <c r="D1622" s="238"/>
      <c r="E1622" s="241"/>
    </row>
    <row r="1623" spans="3:5" x14ac:dyDescent="0.3">
      <c r="C1623" s="18"/>
      <c r="D1623" s="238"/>
      <c r="E1623" s="241"/>
    </row>
    <row r="1624" spans="3:5" x14ac:dyDescent="0.3">
      <c r="C1624" s="18"/>
      <c r="D1624" s="242"/>
      <c r="E1624" s="241"/>
    </row>
    <row r="1625" spans="3:5" x14ac:dyDescent="0.3">
      <c r="C1625" s="18"/>
      <c r="D1625" s="242"/>
      <c r="E1625" s="241"/>
    </row>
    <row r="1626" spans="3:5" x14ac:dyDescent="0.3">
      <c r="C1626" s="18"/>
      <c r="D1626" s="242"/>
      <c r="E1626" s="241"/>
    </row>
    <row r="1627" spans="3:5" x14ac:dyDescent="0.3">
      <c r="C1627" s="18"/>
      <c r="D1627" s="242"/>
      <c r="E1627" s="241"/>
    </row>
    <row r="1628" spans="3:5" x14ac:dyDescent="0.3">
      <c r="C1628" s="18"/>
      <c r="D1628" s="242"/>
      <c r="E1628" s="241"/>
    </row>
    <row r="1629" spans="3:5" x14ac:dyDescent="0.3">
      <c r="C1629" s="18"/>
      <c r="D1629" s="242"/>
      <c r="E1629" s="241"/>
    </row>
    <row r="1630" spans="3:5" x14ac:dyDescent="0.3">
      <c r="C1630" s="18"/>
      <c r="D1630" s="242"/>
      <c r="E1630" s="241"/>
    </row>
    <row r="1631" spans="3:5" x14ac:dyDescent="0.3">
      <c r="C1631" s="18"/>
      <c r="D1631" s="242"/>
      <c r="E1631" s="241"/>
    </row>
    <row r="1632" spans="3:5" x14ac:dyDescent="0.3">
      <c r="C1632" s="18"/>
      <c r="D1632" s="242"/>
      <c r="E1632" s="241"/>
    </row>
    <row r="1633" spans="3:5" x14ac:dyDescent="0.3">
      <c r="C1633" s="18"/>
      <c r="D1633" s="242"/>
      <c r="E1633" s="241"/>
    </row>
    <row r="1634" spans="3:5" x14ac:dyDescent="0.3">
      <c r="C1634" s="18"/>
      <c r="D1634" s="242"/>
      <c r="E1634" s="241"/>
    </row>
    <row r="1635" spans="3:5" x14ac:dyDescent="0.3">
      <c r="C1635" s="18"/>
      <c r="D1635" s="242"/>
      <c r="E1635" s="241"/>
    </row>
    <row r="1636" spans="3:5" x14ac:dyDescent="0.3">
      <c r="C1636" s="18"/>
      <c r="D1636" s="242"/>
      <c r="E1636" s="241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style="10" customWidth="1"/>
    <col min="3" max="3" width="25.88671875" customWidth="1"/>
    <col min="4" max="4" width="20.33203125" bestFit="1" customWidth="1"/>
    <col min="5" max="5" width="14.33203125" customWidth="1"/>
  </cols>
  <sheetData>
    <row r="1" spans="1:8" x14ac:dyDescent="0.3">
      <c r="A1" t="s">
        <v>150</v>
      </c>
      <c r="B1" s="6">
        <f>SUM(B2:B225)</f>
        <v>39268.239999999998</v>
      </c>
      <c r="D1" s="6">
        <f>SUM('JAS Duelos'!C3:C16)</f>
        <v>39268.239999999998</v>
      </c>
      <c r="E1" s="16">
        <f>+B1-D1</f>
        <v>0</v>
      </c>
      <c r="G1" t="s">
        <v>159</v>
      </c>
    </row>
    <row r="2" spans="1:8" x14ac:dyDescent="0.3">
      <c r="A2" s="14"/>
      <c r="B2" s="244"/>
      <c r="D2" s="6"/>
      <c r="E2" s="6"/>
      <c r="G2" t="s">
        <v>160</v>
      </c>
    </row>
    <row r="3" spans="1:8" x14ac:dyDescent="0.3">
      <c r="A3" s="14"/>
      <c r="B3" s="244"/>
      <c r="G3" t="s">
        <v>156</v>
      </c>
      <c r="H3" t="s">
        <v>161</v>
      </c>
    </row>
    <row r="4" spans="1:8" x14ac:dyDescent="0.3">
      <c r="A4" s="14"/>
      <c r="B4" s="244"/>
      <c r="D4" s="14"/>
      <c r="G4" t="s">
        <v>154</v>
      </c>
      <c r="H4" t="s">
        <v>162</v>
      </c>
    </row>
    <row r="5" spans="1:8" x14ac:dyDescent="0.3">
      <c r="A5" s="14"/>
      <c r="B5" s="244"/>
      <c r="G5" t="s">
        <v>157</v>
      </c>
      <c r="H5" t="s">
        <v>163</v>
      </c>
    </row>
    <row r="6" spans="1:8" x14ac:dyDescent="0.3">
      <c r="A6" s="14" t="s">
        <v>123</v>
      </c>
      <c r="B6" s="244">
        <v>373.12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3">
      <c r="A7" s="14" t="s">
        <v>91</v>
      </c>
      <c r="B7" s="244">
        <v>6.71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3">
      <c r="A8" s="14" t="s">
        <v>71</v>
      </c>
      <c r="B8" s="244">
        <v>175.77999999999997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3">
      <c r="A9" s="14" t="s">
        <v>63</v>
      </c>
      <c r="B9" s="244">
        <v>912.15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3">
      <c r="A10" s="14" t="s">
        <v>136</v>
      </c>
      <c r="B10" s="244">
        <v>501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3">
      <c r="A11" s="14" t="s">
        <v>19</v>
      </c>
      <c r="B11" s="244">
        <v>343.51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3">
      <c r="A12" s="14" t="s">
        <v>72</v>
      </c>
      <c r="B12" s="244">
        <v>304.92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3">
      <c r="A13" s="14" t="s">
        <v>64</v>
      </c>
      <c r="B13" s="244">
        <v>608.5</v>
      </c>
      <c r="C13">
        <f>VLOOKUP(A13,Autoservicios!$B$2:$D$161,3,0)-B13</f>
        <v>0</v>
      </c>
      <c r="G13" t="s">
        <v>608</v>
      </c>
      <c r="H13" t="s">
        <v>609</v>
      </c>
    </row>
    <row r="14" spans="1:8" x14ac:dyDescent="0.3">
      <c r="A14" s="14" t="s">
        <v>98</v>
      </c>
      <c r="B14" s="244">
        <v>997.82999999999993</v>
      </c>
      <c r="C14">
        <f>VLOOKUP(A14,Autoservicios!$B$2:$D$161,3,0)-B14</f>
        <v>0</v>
      </c>
      <c r="G14" t="s">
        <v>610</v>
      </c>
      <c r="H14" t="s">
        <v>611</v>
      </c>
    </row>
    <row r="15" spans="1:8" x14ac:dyDescent="0.3">
      <c r="A15" s="14" t="s">
        <v>26</v>
      </c>
      <c r="B15" s="244">
        <v>265.87</v>
      </c>
      <c r="C15">
        <f>VLOOKUP(A15,Autoservicios!$B$2:$D$161,3,0)-B15</f>
        <v>0</v>
      </c>
      <c r="G15" t="s">
        <v>713</v>
      </c>
      <c r="H15" t="s">
        <v>714</v>
      </c>
    </row>
    <row r="16" spans="1:8" x14ac:dyDescent="0.3">
      <c r="A16" s="14" t="s">
        <v>46</v>
      </c>
      <c r="B16" s="244">
        <v>318.65999999999997</v>
      </c>
      <c r="C16">
        <f>VLOOKUP(A16,Autoservicios!$B$2:$D$161,3,0)-B16</f>
        <v>0</v>
      </c>
    </row>
    <row r="17" spans="1:3" x14ac:dyDescent="0.3">
      <c r="A17" s="14" t="s">
        <v>124</v>
      </c>
      <c r="B17" s="244">
        <v>548.48</v>
      </c>
      <c r="C17">
        <f>VLOOKUP(A17,Autoservicios!$B$2:$D$161,3,0)-B17</f>
        <v>0</v>
      </c>
    </row>
    <row r="18" spans="1:3" x14ac:dyDescent="0.3">
      <c r="A18" s="14" t="s">
        <v>74</v>
      </c>
      <c r="B18" s="244">
        <v>103.58</v>
      </c>
      <c r="C18">
        <f>VLOOKUP(A18,Autoservicios!$B$2:$D$161,3,0)-B18</f>
        <v>0</v>
      </c>
    </row>
    <row r="19" spans="1:3" x14ac:dyDescent="0.3">
      <c r="A19" s="14" t="s">
        <v>34</v>
      </c>
      <c r="B19" s="244">
        <v>69.599999999999994</v>
      </c>
      <c r="C19">
        <f>VLOOKUP(A19,Autoservicios!$B$2:$D$161,3,0)-B19</f>
        <v>0</v>
      </c>
    </row>
    <row r="20" spans="1:3" x14ac:dyDescent="0.3">
      <c r="A20" s="14" t="s">
        <v>35</v>
      </c>
      <c r="B20" s="244">
        <v>286.67</v>
      </c>
      <c r="C20">
        <f>VLOOKUP(A20,Autoservicios!$B$2:$D$161,3,0)-B20</f>
        <v>0</v>
      </c>
    </row>
    <row r="21" spans="1:3" x14ac:dyDescent="0.3">
      <c r="A21" s="14" t="s">
        <v>125</v>
      </c>
      <c r="B21" s="244">
        <v>580.39</v>
      </c>
      <c r="C21">
        <f>VLOOKUP(A21,Autoservicios!$B$2:$D$161,3,0)-B21</f>
        <v>0</v>
      </c>
    </row>
    <row r="22" spans="1:3" x14ac:dyDescent="0.3">
      <c r="A22" s="14" t="s">
        <v>104</v>
      </c>
      <c r="B22" s="244">
        <v>755.79</v>
      </c>
      <c r="C22">
        <f>VLOOKUP(A22,Autoservicios!$B$2:$D$161,3,0)-B22</f>
        <v>0</v>
      </c>
    </row>
    <row r="23" spans="1:3" x14ac:dyDescent="0.3">
      <c r="A23" s="14" t="s">
        <v>56</v>
      </c>
      <c r="B23" s="244">
        <v>11.100000000000001</v>
      </c>
      <c r="C23">
        <f>VLOOKUP(A23,Autoservicios!$B$2:$D$161,3,0)-B23</f>
        <v>0</v>
      </c>
    </row>
    <row r="24" spans="1:3" x14ac:dyDescent="0.3">
      <c r="A24" s="14" t="s">
        <v>20</v>
      </c>
      <c r="B24" s="244">
        <v>455.32000000000005</v>
      </c>
      <c r="C24">
        <f>VLOOKUP(A24,Autoservicios!$B$2:$D$161,3,0)-B24</f>
        <v>0</v>
      </c>
    </row>
    <row r="25" spans="1:3" x14ac:dyDescent="0.3">
      <c r="A25" s="14" t="s">
        <v>36</v>
      </c>
      <c r="B25" s="244">
        <v>905.5</v>
      </c>
      <c r="C25">
        <f>VLOOKUP(A25,Autoservicios!$B$2:$D$161,3,0)-B25</f>
        <v>0</v>
      </c>
    </row>
    <row r="26" spans="1:3" x14ac:dyDescent="0.3">
      <c r="A26" s="14" t="s">
        <v>27</v>
      </c>
      <c r="B26" s="244">
        <v>71.88</v>
      </c>
      <c r="C26">
        <f>VLOOKUP(A26,Autoservicios!$B$2:$D$161,3,0)-B26</f>
        <v>0</v>
      </c>
    </row>
    <row r="27" spans="1:3" x14ac:dyDescent="0.3">
      <c r="A27" s="14" t="s">
        <v>47</v>
      </c>
      <c r="B27" s="244">
        <v>559.84</v>
      </c>
      <c r="C27">
        <f>VLOOKUP(A27,Autoservicios!$B$2:$D$161,3,0)-B27</f>
        <v>0</v>
      </c>
    </row>
    <row r="28" spans="1:3" x14ac:dyDescent="0.3">
      <c r="A28" s="14" t="s">
        <v>126</v>
      </c>
      <c r="B28" s="244">
        <v>522.57000000000005</v>
      </c>
      <c r="C28">
        <f>VLOOKUP(A28,Autoservicios!$B$2:$D$161,3,0)-B28</f>
        <v>0</v>
      </c>
    </row>
    <row r="29" spans="1:3" x14ac:dyDescent="0.3">
      <c r="A29" s="14" t="s">
        <v>28</v>
      </c>
      <c r="B29" s="244">
        <v>243.91000000000003</v>
      </c>
      <c r="C29">
        <f>VLOOKUP(A29,Autoservicios!$B$2:$D$161,3,0)-B29</f>
        <v>0</v>
      </c>
    </row>
    <row r="30" spans="1:3" x14ac:dyDescent="0.3">
      <c r="A30" s="14" t="s">
        <v>88</v>
      </c>
      <c r="B30" s="244">
        <v>238.78</v>
      </c>
      <c r="C30">
        <f>VLOOKUP(A30,Autoservicios!$B$2:$D$161,3,0)-B30</f>
        <v>0</v>
      </c>
    </row>
    <row r="31" spans="1:3" x14ac:dyDescent="0.3">
      <c r="A31" s="14" t="s">
        <v>57</v>
      </c>
      <c r="B31" s="244">
        <v>80.95</v>
      </c>
      <c r="C31">
        <f>VLOOKUP(A31,Autoservicios!$B$2:$D$161,3,0)-B31</f>
        <v>0</v>
      </c>
    </row>
    <row r="32" spans="1:3" x14ac:dyDescent="0.3">
      <c r="A32" s="14" t="s">
        <v>75</v>
      </c>
      <c r="B32" s="244">
        <v>239.31</v>
      </c>
      <c r="C32">
        <f>VLOOKUP(A32,Autoservicios!$B$2:$D$161,3,0)-B32</f>
        <v>0</v>
      </c>
    </row>
    <row r="33" spans="1:4" x14ac:dyDescent="0.3">
      <c r="A33" s="14" t="s">
        <v>37</v>
      </c>
      <c r="B33" s="244">
        <v>261.35000000000002</v>
      </c>
      <c r="C33">
        <f>VLOOKUP(A33,Autoservicios!$B$2:$D$161,3,0)-B33</f>
        <v>0</v>
      </c>
    </row>
    <row r="34" spans="1:4" x14ac:dyDescent="0.3">
      <c r="A34" s="14" t="s">
        <v>65</v>
      </c>
      <c r="B34" s="244">
        <v>281.33999999999997</v>
      </c>
      <c r="C34">
        <f>VLOOKUP(A34,Autoservicios!$B$2:$D$161,3,0)-B34</f>
        <v>0</v>
      </c>
    </row>
    <row r="35" spans="1:4" x14ac:dyDescent="0.3">
      <c r="A35" s="14" t="s">
        <v>154</v>
      </c>
      <c r="B35" s="244">
        <v>0</v>
      </c>
      <c r="C35" t="e">
        <f>VLOOKUP(A35,Autoservicios!$B$2:$D$161,3,0)-B35</f>
        <v>#N/A</v>
      </c>
      <c r="D35" s="14"/>
    </row>
    <row r="36" spans="1:4" x14ac:dyDescent="0.3">
      <c r="A36" s="14" t="s">
        <v>99</v>
      </c>
      <c r="B36" s="244">
        <v>1332.11</v>
      </c>
      <c r="C36">
        <f>VLOOKUP(A36,Autoservicios!$B$2:$D$161,3,0)-B36</f>
        <v>0</v>
      </c>
    </row>
    <row r="37" spans="1:4" x14ac:dyDescent="0.3">
      <c r="A37" s="14" t="s">
        <v>105</v>
      </c>
      <c r="B37" s="244">
        <v>275.52</v>
      </c>
      <c r="C37">
        <f>VLOOKUP(A37,Autoservicios!$B$2:$D$161,3,0)-B37</f>
        <v>0</v>
      </c>
    </row>
    <row r="38" spans="1:4" x14ac:dyDescent="0.3">
      <c r="A38" s="14" t="s">
        <v>30</v>
      </c>
      <c r="B38" s="244">
        <v>290.81</v>
      </c>
      <c r="C38">
        <f>VLOOKUP(A38,Autoservicios!$B$2:$D$161,3,0)-B38</f>
        <v>0</v>
      </c>
    </row>
    <row r="39" spans="1:4" x14ac:dyDescent="0.3">
      <c r="A39" s="14" t="s">
        <v>110</v>
      </c>
      <c r="B39" s="244">
        <v>2336.21</v>
      </c>
      <c r="C39">
        <f>VLOOKUP(A39,Autoservicios!$B$2:$D$161,3,0)-B39</f>
        <v>0</v>
      </c>
      <c r="D39" t="s">
        <v>154</v>
      </c>
    </row>
    <row r="40" spans="1:4" x14ac:dyDescent="0.3">
      <c r="A40" s="14" t="s">
        <v>66</v>
      </c>
      <c r="B40" s="244">
        <v>574.42999999999995</v>
      </c>
      <c r="C40">
        <f>VLOOKUP(A40,Autoservicios!$B$2:$D$161,3,0)-B40</f>
        <v>0</v>
      </c>
      <c r="D40" s="244">
        <v>1310.67</v>
      </c>
    </row>
    <row r="41" spans="1:4" x14ac:dyDescent="0.3">
      <c r="A41" s="14" t="s">
        <v>77</v>
      </c>
      <c r="B41" s="244">
        <v>50.76</v>
      </c>
      <c r="C41">
        <f>VLOOKUP(A41,Autoservicios!$B$2:$D$161,3,0)-B41</f>
        <v>0</v>
      </c>
    </row>
    <row r="42" spans="1:4" x14ac:dyDescent="0.3">
      <c r="A42" s="14" t="s">
        <v>78</v>
      </c>
      <c r="B42" s="244">
        <v>80.91</v>
      </c>
      <c r="C42">
        <f>VLOOKUP(A42,Autoservicios!$B$2:$D$161,3,0)-B42</f>
        <v>0</v>
      </c>
    </row>
    <row r="43" spans="1:4" x14ac:dyDescent="0.3">
      <c r="A43" s="14" t="s">
        <v>92</v>
      </c>
      <c r="B43" s="244">
        <v>339.56</v>
      </c>
      <c r="C43">
        <f>VLOOKUP(A43,Autoservicios!$B$2:$D$161,3,0)-B43</f>
        <v>0</v>
      </c>
    </row>
    <row r="44" spans="1:4" x14ac:dyDescent="0.3">
      <c r="A44" s="14" t="s">
        <v>127</v>
      </c>
      <c r="B44" s="244">
        <v>273.77999999999997</v>
      </c>
      <c r="C44">
        <f>VLOOKUP(A44,Autoservicios!$B$2:$D$161,3,0)-B44</f>
        <v>0</v>
      </c>
    </row>
    <row r="45" spans="1:4" x14ac:dyDescent="0.3">
      <c r="A45" s="14" t="s">
        <v>93</v>
      </c>
      <c r="B45" s="244">
        <v>216.63</v>
      </c>
      <c r="C45">
        <f>VLOOKUP(A45,Autoservicios!$B$2:$D$161,3,0)-B45</f>
        <v>0</v>
      </c>
    </row>
    <row r="46" spans="1:4" x14ac:dyDescent="0.3">
      <c r="A46" s="14" t="s">
        <v>111</v>
      </c>
      <c r="B46" s="244">
        <v>202.62</v>
      </c>
      <c r="C46">
        <f>VLOOKUP(A46,Autoservicios!$B$2:$D$161,3,0)-B46</f>
        <v>0</v>
      </c>
    </row>
    <row r="47" spans="1:4" x14ac:dyDescent="0.3">
      <c r="A47" s="14" t="s">
        <v>112</v>
      </c>
      <c r="B47" s="244">
        <v>170.37</v>
      </c>
      <c r="C47">
        <f>VLOOKUP(A47,Autoservicios!$B$2:$D$161,3,0)-B47</f>
        <v>0</v>
      </c>
    </row>
    <row r="48" spans="1:4" x14ac:dyDescent="0.3">
      <c r="A48" s="14" t="s">
        <v>113</v>
      </c>
      <c r="B48" s="244">
        <v>441.02</v>
      </c>
      <c r="C48">
        <f>VLOOKUP(A48,Autoservicios!$B$2:$D$161,3,0)-B48</f>
        <v>0</v>
      </c>
    </row>
    <row r="49" spans="1:4" x14ac:dyDescent="0.3">
      <c r="A49" s="14" t="s">
        <v>106</v>
      </c>
      <c r="B49" s="244">
        <v>148.71</v>
      </c>
      <c r="C49">
        <f>VLOOKUP(A49,Autoservicios!$B$2:$D$161,3,0)-B49</f>
        <v>0</v>
      </c>
    </row>
    <row r="50" spans="1:4" x14ac:dyDescent="0.3">
      <c r="A50" s="14" t="s">
        <v>128</v>
      </c>
      <c r="B50" s="244">
        <v>154.67000000000002</v>
      </c>
      <c r="C50">
        <f>VLOOKUP(A50,Autoservicios!$B$2:$D$161,3,0)-B50</f>
        <v>0</v>
      </c>
    </row>
    <row r="51" spans="1:4" x14ac:dyDescent="0.3">
      <c r="A51" s="14" t="s">
        <v>129</v>
      </c>
      <c r="B51" s="244">
        <v>103.66000000000001</v>
      </c>
      <c r="C51">
        <f>VLOOKUP(A51,Autoservicios!$B$2:$D$161,3,0)-B51</f>
        <v>0</v>
      </c>
    </row>
    <row r="52" spans="1:4" x14ac:dyDescent="0.3">
      <c r="A52" s="14" t="s">
        <v>67</v>
      </c>
      <c r="B52" s="244">
        <v>554.38</v>
      </c>
      <c r="C52">
        <f>VLOOKUP(A52,Autoservicios!$B$2:$D$161,3,0)-B52</f>
        <v>0</v>
      </c>
    </row>
    <row r="53" spans="1:4" x14ac:dyDescent="0.3">
      <c r="A53" s="14" t="s">
        <v>58</v>
      </c>
      <c r="B53" s="244">
        <v>41.49</v>
      </c>
      <c r="C53">
        <f>VLOOKUP(A53,Autoservicios!$B$2:$D$161,3,0)-B53</f>
        <v>0</v>
      </c>
    </row>
    <row r="54" spans="1:4" x14ac:dyDescent="0.3">
      <c r="A54" s="14" t="s">
        <v>94</v>
      </c>
      <c r="B54" s="244">
        <v>51.36</v>
      </c>
      <c r="C54">
        <f>VLOOKUP(A54,Autoservicios!$B$2:$D$161,3,0)-B54</f>
        <v>0</v>
      </c>
      <c r="D54" t="s">
        <v>155</v>
      </c>
    </row>
    <row r="55" spans="1:4" x14ac:dyDescent="0.3">
      <c r="A55" s="14" t="s">
        <v>50</v>
      </c>
      <c r="B55" s="244">
        <v>243.14000000000001</v>
      </c>
      <c r="C55">
        <f>VLOOKUP(A55,Autoservicios!$B$2:$D$161,3,0)-B55</f>
        <v>0</v>
      </c>
      <c r="D55" s="14">
        <v>85.38</v>
      </c>
    </row>
    <row r="56" spans="1:4" x14ac:dyDescent="0.3">
      <c r="A56" s="14" t="s">
        <v>114</v>
      </c>
      <c r="B56" s="244">
        <v>47.05</v>
      </c>
      <c r="C56">
        <f>VLOOKUP(A56,Autoservicios!$B$2:$D$161,3,0)-B56</f>
        <v>0</v>
      </c>
    </row>
    <row r="57" spans="1:4" x14ac:dyDescent="0.3">
      <c r="A57" s="14" t="s">
        <v>95</v>
      </c>
      <c r="B57" s="244">
        <v>173.22000000000003</v>
      </c>
      <c r="C57">
        <f>VLOOKUP(A57,Autoservicios!$B$2:$D$161,3,0)-B57</f>
        <v>0</v>
      </c>
    </row>
    <row r="58" spans="1:4" x14ac:dyDescent="0.3">
      <c r="A58" s="14" t="s">
        <v>116</v>
      </c>
      <c r="B58" s="244">
        <v>9.4600000000000009</v>
      </c>
      <c r="C58">
        <f>VLOOKUP(A58,Autoservicios!$B$2:$D$161,3,0)-B58</f>
        <v>0</v>
      </c>
    </row>
    <row r="59" spans="1:4" x14ac:dyDescent="0.3">
      <c r="A59" s="14" t="s">
        <v>139</v>
      </c>
      <c r="B59" s="244">
        <v>204.71999999999997</v>
      </c>
      <c r="C59">
        <f>VLOOKUP(A59,Autoservicios!$B$2:$D$161,3,0)-B59</f>
        <v>0</v>
      </c>
    </row>
    <row r="60" spans="1:4" x14ac:dyDescent="0.3">
      <c r="A60" s="14" t="s">
        <v>51</v>
      </c>
      <c r="B60" s="244">
        <v>13.56</v>
      </c>
      <c r="C60">
        <f>VLOOKUP(A60,Autoservicios!$B$2:$D$161,3,0)-B60</f>
        <v>0</v>
      </c>
    </row>
    <row r="61" spans="1:4" x14ac:dyDescent="0.3">
      <c r="A61" s="14" t="s">
        <v>142</v>
      </c>
      <c r="B61" s="244">
        <v>121.34</v>
      </c>
      <c r="C61">
        <f>VLOOKUP(A61,Autoservicios!$B$2:$D$161,3,0)-B61</f>
        <v>0</v>
      </c>
    </row>
    <row r="62" spans="1:4" x14ac:dyDescent="0.3">
      <c r="A62" s="14" t="s">
        <v>143</v>
      </c>
      <c r="B62" s="244">
        <v>44.82</v>
      </c>
      <c r="C62">
        <f>VLOOKUP(A62,Autoservicios!$B$2:$D$161,3,0)-B62</f>
        <v>0</v>
      </c>
    </row>
    <row r="63" spans="1:4" x14ac:dyDescent="0.3">
      <c r="A63" s="14" t="s">
        <v>79</v>
      </c>
      <c r="B63" s="244">
        <v>225.67</v>
      </c>
      <c r="C63">
        <f>VLOOKUP(A63,Autoservicios!$B$2:$D$161,3,0)-B63</f>
        <v>0</v>
      </c>
    </row>
    <row r="64" spans="1:4" x14ac:dyDescent="0.3">
      <c r="A64" s="14" t="s">
        <v>96</v>
      </c>
      <c r="B64" s="244">
        <v>150.99</v>
      </c>
      <c r="C64">
        <f>VLOOKUP(A64,Autoservicios!$B$2:$D$161,3,0)-B64</f>
        <v>0</v>
      </c>
    </row>
    <row r="65" spans="1:3" x14ac:dyDescent="0.3">
      <c r="A65" s="14" t="s">
        <v>131</v>
      </c>
      <c r="B65" s="244">
        <v>89.03</v>
      </c>
      <c r="C65">
        <f>VLOOKUP(A65,Autoservicios!$B$2:$D$161,3,0)-B65</f>
        <v>0</v>
      </c>
    </row>
    <row r="66" spans="1:3" x14ac:dyDescent="0.3">
      <c r="A66" s="14" t="s">
        <v>80</v>
      </c>
      <c r="B66" s="244">
        <v>697.78</v>
      </c>
      <c r="C66">
        <f>VLOOKUP(A66,Autoservicios!$B$2:$D$161,3,0)-B66</f>
        <v>0</v>
      </c>
    </row>
    <row r="67" spans="1:3" x14ac:dyDescent="0.3">
      <c r="A67" s="14" t="s">
        <v>59</v>
      </c>
      <c r="B67" s="244">
        <v>70.47999999999999</v>
      </c>
      <c r="C67">
        <f>VLOOKUP(A67,Autoservicios!$B$2:$D$161,3,0)-B67</f>
        <v>0</v>
      </c>
    </row>
    <row r="68" spans="1:3" x14ac:dyDescent="0.3">
      <c r="A68" s="14" t="s">
        <v>97</v>
      </c>
      <c r="B68" s="244">
        <v>107.63</v>
      </c>
      <c r="C68">
        <f>VLOOKUP(A68,Autoservicios!$B$2:$D$161,3,0)-B68</f>
        <v>0</v>
      </c>
    </row>
    <row r="69" spans="1:3" x14ac:dyDescent="0.3">
      <c r="A69" s="14" t="s">
        <v>107</v>
      </c>
      <c r="B69" s="244">
        <v>1003.6</v>
      </c>
      <c r="C69">
        <f>VLOOKUP(A69,Autoservicios!$B$2:$D$161,3,0)-B69</f>
        <v>0</v>
      </c>
    </row>
    <row r="70" spans="1:3" x14ac:dyDescent="0.3">
      <c r="A70" s="14" t="s">
        <v>132</v>
      </c>
      <c r="B70" s="244">
        <v>580.67000000000007</v>
      </c>
      <c r="C70">
        <f>VLOOKUP(A70,Autoservicios!$B$2:$D$161,3,0)-B70</f>
        <v>0</v>
      </c>
    </row>
    <row r="71" spans="1:3" x14ac:dyDescent="0.3">
      <c r="A71" s="14" t="s">
        <v>81</v>
      </c>
      <c r="B71" s="244">
        <v>699.09999999999991</v>
      </c>
      <c r="C71">
        <f>VLOOKUP(A71,Autoservicios!$B$2:$D$161,3,0)-B71</f>
        <v>0</v>
      </c>
    </row>
    <row r="72" spans="1:3" x14ac:dyDescent="0.3">
      <c r="A72" s="14" t="s">
        <v>38</v>
      </c>
      <c r="B72" s="244">
        <v>422.13</v>
      </c>
      <c r="C72">
        <f>VLOOKUP(A72,Autoservicios!$B$2:$D$161,3,0)-B72</f>
        <v>0</v>
      </c>
    </row>
    <row r="73" spans="1:3" x14ac:dyDescent="0.3">
      <c r="A73" s="14" t="s">
        <v>39</v>
      </c>
      <c r="B73" s="244">
        <v>270.32</v>
      </c>
      <c r="C73">
        <f>VLOOKUP(A73,Autoservicios!$B$2:$D$161,3,0)-B73</f>
        <v>0</v>
      </c>
    </row>
    <row r="74" spans="1:3" x14ac:dyDescent="0.3">
      <c r="A74" s="14" t="s">
        <v>118</v>
      </c>
      <c r="B74" s="244">
        <v>11.75</v>
      </c>
      <c r="C74">
        <f>VLOOKUP(A74,Autoservicios!$B$2:$D$161,3,0)-B74</f>
        <v>0</v>
      </c>
    </row>
    <row r="75" spans="1:3" x14ac:dyDescent="0.3">
      <c r="A75" s="14" t="s">
        <v>119</v>
      </c>
      <c r="B75" s="244">
        <v>25.56</v>
      </c>
      <c r="C75">
        <f>VLOOKUP(A75,Autoservicios!$B$2:$D$161,3,0)-B75</f>
        <v>0</v>
      </c>
    </row>
    <row r="76" spans="1:3" x14ac:dyDescent="0.3">
      <c r="A76" s="14" t="s">
        <v>31</v>
      </c>
      <c r="B76" s="244">
        <v>376.46999999999997</v>
      </c>
      <c r="C76">
        <f>VLOOKUP(A76,Autoservicios!$B$2:$D$161,3,0)-B76</f>
        <v>0</v>
      </c>
    </row>
    <row r="77" spans="1:3" x14ac:dyDescent="0.3">
      <c r="A77" s="14" t="s">
        <v>23</v>
      </c>
      <c r="B77" s="244">
        <v>112.1</v>
      </c>
      <c r="C77">
        <f>VLOOKUP(A77,Autoservicios!$B$2:$D$161,3,0)-B77</f>
        <v>0</v>
      </c>
    </row>
    <row r="78" spans="1:3" x14ac:dyDescent="0.3">
      <c r="A78" s="14" t="s">
        <v>100</v>
      </c>
      <c r="B78" s="244">
        <v>94.15</v>
      </c>
      <c r="C78">
        <f>VLOOKUP(A78,Autoservicios!$B$2:$D$161,3,0)-B78</f>
        <v>0</v>
      </c>
    </row>
    <row r="79" spans="1:3" x14ac:dyDescent="0.3">
      <c r="A79" s="14" t="s">
        <v>40</v>
      </c>
      <c r="B79" s="244">
        <v>89.97</v>
      </c>
      <c r="C79">
        <f>VLOOKUP(A79,Autoservicios!$B$2:$D$161,3,0)-B79</f>
        <v>0</v>
      </c>
    </row>
    <row r="80" spans="1:3" x14ac:dyDescent="0.3">
      <c r="A80" s="14" t="s">
        <v>68</v>
      </c>
      <c r="B80" s="244">
        <v>111.28</v>
      </c>
      <c r="C80">
        <f>VLOOKUP(A80,Autoservicios!$B$2:$D$161,3,0)-B80</f>
        <v>0</v>
      </c>
    </row>
    <row r="81" spans="1:4" x14ac:dyDescent="0.3">
      <c r="A81" s="14" t="s">
        <v>120</v>
      </c>
      <c r="B81" s="244">
        <v>217.17000000000002</v>
      </c>
      <c r="C81">
        <f>VLOOKUP(A81,Autoservicios!$B$2:$D$161,3,0)-B81</f>
        <v>0</v>
      </c>
    </row>
    <row r="82" spans="1:4" x14ac:dyDescent="0.3">
      <c r="A82" s="14" t="s">
        <v>41</v>
      </c>
      <c r="B82" s="244">
        <v>474.74</v>
      </c>
      <c r="C82">
        <f>VLOOKUP(A82,Autoservicios!$B$2:$D$161,3,0)-B82</f>
        <v>0</v>
      </c>
      <c r="D82" t="s">
        <v>156</v>
      </c>
    </row>
    <row r="83" spans="1:4" x14ac:dyDescent="0.3">
      <c r="A83" s="14" t="s">
        <v>108</v>
      </c>
      <c r="B83" s="244">
        <v>251.23000000000002</v>
      </c>
      <c r="C83">
        <f>VLOOKUP(A83,Autoservicios!$B$2:$D$161,3,0)-B83</f>
        <v>0</v>
      </c>
      <c r="D83" s="14">
        <v>635.68999999999994</v>
      </c>
    </row>
    <row r="84" spans="1:4" x14ac:dyDescent="0.3">
      <c r="A84" s="14" t="s">
        <v>121</v>
      </c>
      <c r="B84" s="244">
        <v>867.26</v>
      </c>
      <c r="C84">
        <f>VLOOKUP(A84,Autoservicios!$B$2:$D$161,3,0)-B84</f>
        <v>0</v>
      </c>
    </row>
    <row r="85" spans="1:4" x14ac:dyDescent="0.3">
      <c r="A85" s="14" t="s">
        <v>53</v>
      </c>
      <c r="B85" s="244">
        <v>3.92</v>
      </c>
      <c r="C85">
        <f>VLOOKUP(A85,Autoservicios!$B$2:$D$161,3,0)-B85</f>
        <v>0</v>
      </c>
    </row>
    <row r="86" spans="1:4" x14ac:dyDescent="0.3">
      <c r="A86" s="14" t="s">
        <v>69</v>
      </c>
      <c r="B86" s="244">
        <v>10.5</v>
      </c>
      <c r="C86">
        <f>VLOOKUP(A86,Autoservicios!$B$2:$D$161,3,0)-B86</f>
        <v>0</v>
      </c>
    </row>
    <row r="87" spans="1:4" x14ac:dyDescent="0.3">
      <c r="A87" s="14" t="s">
        <v>60</v>
      </c>
      <c r="B87" s="244">
        <v>201.74</v>
      </c>
      <c r="C87">
        <f>VLOOKUP(A87,Autoservicios!$B$2:$D$161,3,0)-B87</f>
        <v>0</v>
      </c>
    </row>
    <row r="88" spans="1:4" x14ac:dyDescent="0.3">
      <c r="A88" s="14" t="s">
        <v>133</v>
      </c>
      <c r="B88" s="244">
        <v>249.42000000000002</v>
      </c>
      <c r="C88">
        <f>VLOOKUP(A88,Autoservicios!$B$2:$D$161,3,0)-B88</f>
        <v>0</v>
      </c>
    </row>
    <row r="89" spans="1:4" x14ac:dyDescent="0.3">
      <c r="A89" s="14" t="s">
        <v>89</v>
      </c>
      <c r="B89" s="244">
        <v>431.94000000000005</v>
      </c>
      <c r="C89">
        <f>VLOOKUP(A89,Autoservicios!$B$2:$D$161,3,0)-B89</f>
        <v>0</v>
      </c>
    </row>
    <row r="90" spans="1:4" x14ac:dyDescent="0.3">
      <c r="A90" s="14" t="s">
        <v>83</v>
      </c>
      <c r="B90" s="244">
        <v>319.40000000000003</v>
      </c>
      <c r="C90">
        <f>VLOOKUP(A90,Autoservicios!$B$2:$D$161,3,0)-B90</f>
        <v>0</v>
      </c>
    </row>
    <row r="91" spans="1:4" x14ac:dyDescent="0.3">
      <c r="A91" s="14" t="s">
        <v>101</v>
      </c>
      <c r="B91" s="244">
        <v>571.04999999999995</v>
      </c>
      <c r="C91">
        <f>VLOOKUP(A91,Autoservicios!$B$2:$D$161,3,0)-B91</f>
        <v>0</v>
      </c>
    </row>
    <row r="92" spans="1:4" x14ac:dyDescent="0.3">
      <c r="A92" s="14" t="s">
        <v>84</v>
      </c>
      <c r="B92" s="244">
        <v>16.25</v>
      </c>
      <c r="C92">
        <f>VLOOKUP(A92,Autoservicios!$B$2:$D$161,3,0)-B92</f>
        <v>0</v>
      </c>
    </row>
    <row r="93" spans="1:4" x14ac:dyDescent="0.3">
      <c r="A93" s="14" t="s">
        <v>42</v>
      </c>
      <c r="B93" s="244">
        <v>306.11</v>
      </c>
      <c r="C93">
        <f>VLOOKUP(A93,Autoservicios!$B$2:$D$161,3,0)-B93</f>
        <v>0</v>
      </c>
    </row>
    <row r="94" spans="1:4" x14ac:dyDescent="0.3">
      <c r="A94" s="14" t="s">
        <v>70</v>
      </c>
      <c r="B94" s="244">
        <v>675.96</v>
      </c>
      <c r="C94">
        <f>VLOOKUP(A94,Autoservicios!$B$2:$D$161,3,0)-B94</f>
        <v>0</v>
      </c>
    </row>
    <row r="95" spans="1:4" x14ac:dyDescent="0.3">
      <c r="A95" s="14" t="s">
        <v>134</v>
      </c>
      <c r="B95" s="244">
        <v>23.54</v>
      </c>
      <c r="C95">
        <f>VLOOKUP(A95,Autoservicios!$B$2:$D$161,3,0)-B95</f>
        <v>0</v>
      </c>
    </row>
    <row r="96" spans="1:4" x14ac:dyDescent="0.3">
      <c r="A96" s="14" t="s">
        <v>109</v>
      </c>
      <c r="B96" s="244">
        <v>118.31</v>
      </c>
      <c r="C96">
        <f>VLOOKUP(A96,Autoservicios!$B$2:$D$161,3,0)-B96</f>
        <v>0</v>
      </c>
    </row>
    <row r="97" spans="1:3" x14ac:dyDescent="0.3">
      <c r="A97" s="14" t="s">
        <v>85</v>
      </c>
      <c r="B97" s="244">
        <v>435.75</v>
      </c>
      <c r="C97">
        <f>VLOOKUP(A97,Autoservicios!$B$2:$D$161,3,0)-B97</f>
        <v>0</v>
      </c>
    </row>
    <row r="98" spans="1:3" x14ac:dyDescent="0.3">
      <c r="A98" s="14" t="s">
        <v>44</v>
      </c>
      <c r="B98" s="244">
        <v>753.79</v>
      </c>
      <c r="C98">
        <f>VLOOKUP(A98,Autoservicios!$B$2:$D$161,3,0)-B98</f>
        <v>0</v>
      </c>
    </row>
    <row r="99" spans="1:3" x14ac:dyDescent="0.3">
      <c r="A99" s="14" t="s">
        <v>90</v>
      </c>
      <c r="B99" s="244">
        <v>340.03999999999996</v>
      </c>
      <c r="C99">
        <f>VLOOKUP(A99,Autoservicios!$B$2:$D$161,3,0)-B99</f>
        <v>0</v>
      </c>
    </row>
    <row r="100" spans="1:3" x14ac:dyDescent="0.3">
      <c r="A100" s="14" t="s">
        <v>45</v>
      </c>
      <c r="B100" s="244">
        <v>230.42000000000002</v>
      </c>
      <c r="C100">
        <f>VLOOKUP(A100,Autoservicios!$B$2:$D$161,3,0)-B100</f>
        <v>0</v>
      </c>
    </row>
    <row r="101" spans="1:3" x14ac:dyDescent="0.3">
      <c r="A101" s="14" t="s">
        <v>122</v>
      </c>
      <c r="B101" s="244">
        <v>263.48</v>
      </c>
      <c r="C101">
        <f>VLOOKUP(A101,Autoservicios!$B$2:$D$161,3,0)-B101</f>
        <v>0</v>
      </c>
    </row>
    <row r="102" spans="1:3" x14ac:dyDescent="0.3">
      <c r="A102" s="14" t="s">
        <v>102</v>
      </c>
      <c r="B102" s="244">
        <v>655.25</v>
      </c>
      <c r="C102">
        <f>VLOOKUP(A102,Autoservicios!$B$2:$D$161,3,0)-B102</f>
        <v>0</v>
      </c>
    </row>
    <row r="103" spans="1:3" x14ac:dyDescent="0.3">
      <c r="A103" s="14" t="s">
        <v>145</v>
      </c>
      <c r="B103" s="244">
        <v>300.70000000000005</v>
      </c>
      <c r="C103">
        <f>VLOOKUP(A103,Autoservicios!$B$2:$D$161,3,0)-B103</f>
        <v>0</v>
      </c>
    </row>
    <row r="104" spans="1:3" x14ac:dyDescent="0.3">
      <c r="A104" s="14" t="s">
        <v>54</v>
      </c>
      <c r="B104" s="244">
        <v>273.23</v>
      </c>
      <c r="C104">
        <f>VLOOKUP(A104,Autoservicios!$B$2:$D$161,3,0)-B104</f>
        <v>0</v>
      </c>
    </row>
    <row r="105" spans="1:3" x14ac:dyDescent="0.3">
      <c r="A105" s="14" t="s">
        <v>25</v>
      </c>
      <c r="B105" s="244">
        <v>65.8</v>
      </c>
      <c r="C105">
        <f>VLOOKUP(A105,Autoservicios!$B$2:$D$161,3,0)-B105</f>
        <v>0</v>
      </c>
    </row>
    <row r="106" spans="1:3" x14ac:dyDescent="0.3">
      <c r="A106" s="14" t="s">
        <v>175</v>
      </c>
      <c r="B106" s="244">
        <v>4046.7899999999995</v>
      </c>
      <c r="C106">
        <f>VLOOKUP(A106,Autoservicios!$B$2:$D$161,3,0)-B106</f>
        <v>0</v>
      </c>
    </row>
    <row r="107" spans="1:3" x14ac:dyDescent="0.3">
      <c r="A107" s="14" t="s">
        <v>87</v>
      </c>
      <c r="B107" s="244">
        <v>344.28</v>
      </c>
      <c r="C107">
        <f>VLOOKUP(A107,Autoservicios!$B$2:$D$161,3,0)-B107</f>
        <v>0</v>
      </c>
    </row>
    <row r="108" spans="1:3" x14ac:dyDescent="0.3">
      <c r="A108" s="14" t="s">
        <v>55</v>
      </c>
      <c r="B108" s="244">
        <v>26.310000000000002</v>
      </c>
      <c r="C108">
        <f>VLOOKUP(A108,Autoservicios!$B$2:$D$161,3,0)-B108</f>
        <v>0</v>
      </c>
    </row>
    <row r="109" spans="1:3" x14ac:dyDescent="0.3">
      <c r="A109" s="14" t="s">
        <v>176</v>
      </c>
      <c r="B109" s="244">
        <v>103.36999999999999</v>
      </c>
      <c r="C109">
        <f>VLOOKUP(A109,Autoservicios!$B$2:$D$161,3,0)-B109</f>
        <v>0</v>
      </c>
    </row>
    <row r="110" spans="1:3" x14ac:dyDescent="0.3">
      <c r="A110" s="14" t="s">
        <v>248</v>
      </c>
      <c r="B110" s="244">
        <v>205.62</v>
      </c>
      <c r="C110">
        <f>VLOOKUP(A110,Autoservicios!$B$2:$D$161,3,0)-B110</f>
        <v>0</v>
      </c>
    </row>
    <row r="111" spans="1:3" x14ac:dyDescent="0.3">
      <c r="A111" s="14" t="s">
        <v>182</v>
      </c>
      <c r="B111" s="244">
        <v>300.02</v>
      </c>
      <c r="C111">
        <f>VLOOKUP(A111,Autoservicios!$B$2:$D$161,3,0)-B111</f>
        <v>0</v>
      </c>
    </row>
    <row r="112" spans="1:3" x14ac:dyDescent="0.3">
      <c r="A112" s="14" t="s">
        <v>183</v>
      </c>
      <c r="B112" s="244">
        <v>72.08</v>
      </c>
      <c r="C112">
        <f>VLOOKUP(A112,Autoservicios!$B$2:$D$161,3,0)-B112</f>
        <v>0</v>
      </c>
    </row>
    <row r="113" spans="1:4" x14ac:dyDescent="0.3">
      <c r="A113" s="14" t="s">
        <v>244</v>
      </c>
      <c r="B113" s="244">
        <v>389</v>
      </c>
      <c r="C113">
        <f>VLOOKUP(A113,Autoservicios!$B$2:$D$161,3,0)-B113</f>
        <v>0</v>
      </c>
    </row>
    <row r="114" spans="1:4" x14ac:dyDescent="0.3">
      <c r="A114" s="14" t="s">
        <v>186</v>
      </c>
      <c r="B114" s="244">
        <v>4.7300000000000004</v>
      </c>
      <c r="C114">
        <f>VLOOKUP(A114,Autoservicios!$B$2:$D$161,3,0)-B114</f>
        <v>0</v>
      </c>
    </row>
    <row r="115" spans="1:4" x14ac:dyDescent="0.3">
      <c r="A115" s="14" t="s">
        <v>675</v>
      </c>
      <c r="B115" s="244">
        <v>203.18</v>
      </c>
      <c r="C115">
        <f>VLOOKUP(A115,Autoservicios!$B$2:$D$161,3,0)-B115</f>
        <v>0</v>
      </c>
    </row>
    <row r="116" spans="1:4" x14ac:dyDescent="0.3">
      <c r="A116" s="14" t="s">
        <v>333</v>
      </c>
      <c r="B116" s="244">
        <v>232.70000000000002</v>
      </c>
      <c r="C116">
        <f>VLOOKUP(A116,Autoservicios!$B$2:$D$161,3,0)-B116</f>
        <v>0</v>
      </c>
    </row>
    <row r="117" spans="1:4" x14ac:dyDescent="0.3">
      <c r="A117" s="14" t="s">
        <v>679</v>
      </c>
      <c r="B117" s="244">
        <v>89</v>
      </c>
      <c r="C117">
        <f>VLOOKUP(A117,Autoservicios!$B$2:$D$161,3,0)-B117</f>
        <v>0</v>
      </c>
    </row>
    <row r="118" spans="1:4" x14ac:dyDescent="0.3">
      <c r="A118" s="14" t="s">
        <v>707</v>
      </c>
      <c r="B118" s="244">
        <v>52.85</v>
      </c>
      <c r="C118">
        <f>VLOOKUP(A118,Autoservicios!$B$2:$D$161,3,0)-B118</f>
        <v>0</v>
      </c>
    </row>
    <row r="119" spans="1:4" x14ac:dyDescent="0.3">
      <c r="A119" s="14" t="s">
        <v>796</v>
      </c>
      <c r="B119" s="244">
        <v>288.12</v>
      </c>
      <c r="C119">
        <f>VLOOKUP(A119,Autoservicios!$B$2:$D$161,3,0)-B119</f>
        <v>0</v>
      </c>
      <c r="D119" s="14"/>
    </row>
    <row r="120" spans="1:4" x14ac:dyDescent="0.3">
      <c r="A120" s="14" t="s">
        <v>775</v>
      </c>
      <c r="B120" s="244">
        <v>167.11</v>
      </c>
      <c r="C120">
        <f>VLOOKUP(A120,Autoservicios!$B$2:$D$161,3,0)-B120</f>
        <v>0</v>
      </c>
    </row>
    <row r="121" spans="1:4" x14ac:dyDescent="0.3">
      <c r="A121" s="14" t="s">
        <v>798</v>
      </c>
      <c r="B121" s="244">
        <v>26.68</v>
      </c>
      <c r="C121">
        <f>VLOOKUP(A121,Autoservicios!$B$2:$D$161,3,0)-B121</f>
        <v>0</v>
      </c>
    </row>
    <row r="122" spans="1:4" x14ac:dyDescent="0.3">
      <c r="A122" s="14"/>
      <c r="B122" s="244"/>
      <c r="C122" t="e">
        <f>VLOOKUP(A122,Autoservicios!$B$2:$D$161,3,0)-B122</f>
        <v>#N/A</v>
      </c>
    </row>
    <row r="123" spans="1:4" x14ac:dyDescent="0.3">
      <c r="A123" s="14"/>
      <c r="B123" s="244"/>
      <c r="C123" t="e">
        <f>VLOOKUP(A123,Autoservicios!$B$2:$D$161,3,0)-B123</f>
        <v>#N/A</v>
      </c>
      <c r="D123" t="s">
        <v>157</v>
      </c>
    </row>
    <row r="124" spans="1:4" x14ac:dyDescent="0.3">
      <c r="A124" s="14"/>
      <c r="B124" s="244"/>
      <c r="C124" t="e">
        <f>VLOOKUP(A124,Autoservicios!$B$2:$D$161,3,0)-B124</f>
        <v>#N/A</v>
      </c>
      <c r="D124" s="14">
        <v>0</v>
      </c>
    </row>
    <row r="125" spans="1:4" x14ac:dyDescent="0.3">
      <c r="A125" s="14"/>
      <c r="B125" s="244"/>
      <c r="C125" t="e">
        <f>VLOOKUP(A125,Autoservicios!$B$2:$D$161,3,0)-B125</f>
        <v>#N/A</v>
      </c>
    </row>
    <row r="126" spans="1:4" x14ac:dyDescent="0.3">
      <c r="A126" s="14"/>
      <c r="B126" s="244"/>
      <c r="C126" t="e">
        <f>VLOOKUP(A126,Autoservicios!$B$2:$D$161,3,0)-B126</f>
        <v>#N/A</v>
      </c>
    </row>
    <row r="127" spans="1:4" x14ac:dyDescent="0.3">
      <c r="A127" s="14"/>
      <c r="B127" s="244"/>
      <c r="C127" t="e">
        <f>VLOOKUP(A127,Autoservicios!$B$2:$D$161,3,0)-B127</f>
        <v>#N/A</v>
      </c>
    </row>
    <row r="128" spans="1:4" x14ac:dyDescent="0.3">
      <c r="A128" s="14"/>
      <c r="B128" s="244"/>
      <c r="C128" t="e">
        <f>VLOOKUP(A128,Autoservicios!$B$2:$D$161,3,0)-B128</f>
        <v>#N/A</v>
      </c>
      <c r="D128" t="s">
        <v>158</v>
      </c>
    </row>
    <row r="129" spans="1:4" x14ac:dyDescent="0.3">
      <c r="A129" s="14"/>
      <c r="B129" s="244"/>
      <c r="C129" t="e">
        <f>VLOOKUP(A129,Autoservicios!$B$2:$D$161,3,0)-B129</f>
        <v>#N/A</v>
      </c>
      <c r="D129" s="14">
        <v>0</v>
      </c>
    </row>
    <row r="130" spans="1:4" x14ac:dyDescent="0.3">
      <c r="A130" s="14"/>
      <c r="B130" s="244"/>
      <c r="C130" t="e">
        <f>VLOOKUP(A130,Autoservicios!$B$2:$D$161,3,0)-B130</f>
        <v>#N/A</v>
      </c>
    </row>
    <row r="131" spans="1:4" x14ac:dyDescent="0.3">
      <c r="A131" s="14"/>
      <c r="B131" s="244"/>
      <c r="C131" t="e">
        <f>VLOOKUP(A131,Autoservicios!$B$2:$D$161,3,0)-B131</f>
        <v>#N/A</v>
      </c>
    </row>
    <row r="132" spans="1:4" x14ac:dyDescent="0.3">
      <c r="A132" s="14"/>
      <c r="B132" s="244"/>
      <c r="C132" t="e">
        <f>VLOOKUP(A132,Autoservicios!$B$2:$D$161,3,0)-B132</f>
        <v>#N/A</v>
      </c>
    </row>
    <row r="133" spans="1:4" x14ac:dyDescent="0.3">
      <c r="A133" s="14"/>
      <c r="B133" s="244"/>
      <c r="C133" t="e">
        <f>VLOOKUP(A133,Autoservicios!$B$2:$D$161,3,0)-B133</f>
        <v>#N/A</v>
      </c>
    </row>
    <row r="134" spans="1:4" x14ac:dyDescent="0.3">
      <c r="A134" s="14"/>
      <c r="B134" s="244"/>
      <c r="C134" t="e">
        <f>VLOOKUP(A134,Autoservicios!$B$2:$D$161,3,0)-B134</f>
        <v>#N/A</v>
      </c>
    </row>
    <row r="135" spans="1:4" x14ac:dyDescent="0.3">
      <c r="A135" s="14"/>
      <c r="B135" s="244"/>
      <c r="C135" t="e">
        <f>VLOOKUP(A135,Autoservicios!$B$2:$D$161,3,0)-B135</f>
        <v>#N/A</v>
      </c>
    </row>
    <row r="136" spans="1:4" x14ac:dyDescent="0.3">
      <c r="A136" s="14"/>
      <c r="B136" s="244"/>
      <c r="C136" t="e">
        <f>VLOOKUP(A136,Autoservicios!$B$2:$D$161,3,0)-B136</f>
        <v>#N/A</v>
      </c>
    </row>
    <row r="137" spans="1:4" x14ac:dyDescent="0.3">
      <c r="A137" s="14"/>
      <c r="B137" s="244"/>
      <c r="C137" t="e">
        <f>VLOOKUP(A137,Autoservicios!$B$2:$D$161,3,0)-B137</f>
        <v>#N/A</v>
      </c>
    </row>
    <row r="138" spans="1:4" x14ac:dyDescent="0.3">
      <c r="A138" s="14"/>
      <c r="B138" s="244"/>
      <c r="C138" t="e">
        <f>VLOOKUP(A138,Autoservicios!$B$2:$D$161,3,0)-B138</f>
        <v>#N/A</v>
      </c>
    </row>
    <row r="139" spans="1:4" x14ac:dyDescent="0.3">
      <c r="A139" s="14"/>
      <c r="B139" s="244"/>
      <c r="C139" t="e">
        <f>VLOOKUP(A139,Autoservicios!$B$2:$D$161,3,0)-B139</f>
        <v>#N/A</v>
      </c>
    </row>
    <row r="140" spans="1:4" x14ac:dyDescent="0.3">
      <c r="A140" s="14"/>
      <c r="B140" s="244"/>
      <c r="C140" t="e">
        <f>VLOOKUP(A140,Autoservicios!$B$2:$D$161,3,0)-B140</f>
        <v>#N/A</v>
      </c>
    </row>
    <row r="141" spans="1:4" x14ac:dyDescent="0.3">
      <c r="A141" s="14"/>
      <c r="B141" s="244"/>
      <c r="C141" t="e">
        <f>VLOOKUP(A141,Autoservicios!$B$2:$D$161,3,0)-B141</f>
        <v>#N/A</v>
      </c>
    </row>
    <row r="142" spans="1:4" x14ac:dyDescent="0.3">
      <c r="A142" s="14"/>
      <c r="B142" s="244"/>
      <c r="C142" t="e">
        <f>VLOOKUP(A142,Autoservicios!$B$2:$D$161,3,0)-B142</f>
        <v>#N/A</v>
      </c>
    </row>
    <row r="143" spans="1:4" x14ac:dyDescent="0.3">
      <c r="A143" s="14"/>
      <c r="B143" s="244"/>
      <c r="C143" t="e">
        <f>VLOOKUP(A143,Autoservicios!$B$2:$D$161,3,0)-B143</f>
        <v>#N/A</v>
      </c>
      <c r="D143" s="14"/>
    </row>
    <row r="144" spans="1:4" x14ac:dyDescent="0.3">
      <c r="A144" s="14"/>
      <c r="B144" s="244"/>
      <c r="C144" t="e">
        <f>VLOOKUP(A144,Autoservicios!$B$2:$D$161,3,0)-B144</f>
        <v>#N/A</v>
      </c>
    </row>
    <row r="145" spans="1:4" x14ac:dyDescent="0.3">
      <c r="A145" s="14"/>
      <c r="B145" s="244"/>
      <c r="C145" t="e">
        <f>VLOOKUP(A145,Autoservicios!$B$2:$D$161,3,0)-B145</f>
        <v>#N/A</v>
      </c>
    </row>
    <row r="146" spans="1:4" x14ac:dyDescent="0.3">
      <c r="A146" s="14"/>
      <c r="B146" s="244"/>
      <c r="C146" t="e">
        <f>VLOOKUP(A146,Autoservicios!$B$2:$D$161,3,0)-B146</f>
        <v>#N/A</v>
      </c>
    </row>
    <row r="147" spans="1:4" x14ac:dyDescent="0.3">
      <c r="A147" s="14"/>
      <c r="B147" s="244"/>
      <c r="C147" t="e">
        <f>VLOOKUP(A147,Autoservicios!$B$2:$D$161,3,0)-B147</f>
        <v>#N/A</v>
      </c>
      <c r="D147" t="s">
        <v>608</v>
      </c>
    </row>
    <row r="148" spans="1:4" x14ac:dyDescent="0.3">
      <c r="A148" s="14"/>
      <c r="B148" s="244"/>
      <c r="C148" t="e">
        <f>VLOOKUP(A148,Autoservicios!$B$2:$D$161,3,0)-B148</f>
        <v>#N/A</v>
      </c>
      <c r="D148" s="14">
        <v>1257.7399999999998</v>
      </c>
    </row>
    <row r="149" spans="1:4" x14ac:dyDescent="0.3">
      <c r="A149" s="14"/>
      <c r="B149" s="244"/>
      <c r="C149" t="e">
        <f>VLOOKUP(A149,Autoservicios!$B$2:$D$161,3,0)-B149</f>
        <v>#N/A</v>
      </c>
    </row>
    <row r="150" spans="1:4" x14ac:dyDescent="0.3">
      <c r="A150" s="14"/>
      <c r="B150" s="244"/>
      <c r="C150" t="e">
        <f>VLOOKUP(A150,Autoservicios!$B$2:$D$161,3,0)-B150</f>
        <v>#N/A</v>
      </c>
    </row>
    <row r="151" spans="1:4" x14ac:dyDescent="0.3">
      <c r="A151" s="14"/>
      <c r="B151" s="244"/>
      <c r="C151" t="e">
        <f>VLOOKUP(A151,Autoservicios!$B$2:$D$161,3,0)-B151</f>
        <v>#N/A</v>
      </c>
    </row>
    <row r="152" spans="1:4" x14ac:dyDescent="0.3">
      <c r="A152" s="14"/>
      <c r="B152" s="244"/>
      <c r="C152" t="e">
        <f>VLOOKUP(A152,Autoservicios!$B$2:$D$161,3,0)-B152</f>
        <v>#N/A</v>
      </c>
    </row>
    <row r="153" spans="1:4" x14ac:dyDescent="0.3">
      <c r="A153" s="14"/>
      <c r="B153" s="244"/>
      <c r="C153" t="e">
        <f>VLOOKUP(A153,Autoservicios!$B$2:$D$161,3,0)-B153</f>
        <v>#N/A</v>
      </c>
    </row>
    <row r="154" spans="1:4" x14ac:dyDescent="0.3">
      <c r="A154" s="14"/>
      <c r="B154" s="244"/>
      <c r="C154" t="e">
        <f>VLOOKUP(A154,Autoservicios!$B$2:$D$161,3,0)-B154</f>
        <v>#N/A</v>
      </c>
    </row>
    <row r="155" spans="1:4" x14ac:dyDescent="0.3">
      <c r="A155" s="14"/>
      <c r="B155" s="244"/>
      <c r="C155" t="e">
        <f>VLOOKUP(A155,Autoservicios!$B$2:$D$161,3,0)-B155</f>
        <v>#N/A</v>
      </c>
    </row>
    <row r="156" spans="1:4" x14ac:dyDescent="0.3">
      <c r="A156" s="14"/>
      <c r="B156" s="244"/>
      <c r="C156" t="e">
        <f>VLOOKUP(A156,Autoservicios!$B$2:$D$161,3,0)-B156</f>
        <v>#N/A</v>
      </c>
    </row>
    <row r="157" spans="1:4" x14ac:dyDescent="0.3">
      <c r="A157" s="14"/>
      <c r="B157" s="244"/>
      <c r="C157" t="e">
        <f>VLOOKUP(A157,Autoservicios!$B$2:$D$161,3,0)-B157</f>
        <v>#N/A</v>
      </c>
      <c r="D157" t="s">
        <v>713</v>
      </c>
    </row>
    <row r="158" spans="1:4" x14ac:dyDescent="0.3">
      <c r="A158" s="14"/>
      <c r="B158" s="244"/>
      <c r="C158" t="e">
        <f>VLOOKUP(A158,Autoservicios!$B$2:$D$161,3,0)-B158</f>
        <v>#N/A</v>
      </c>
      <c r="D158" s="14">
        <v>2356.5100000000002</v>
      </c>
    </row>
    <row r="159" spans="1:4" x14ac:dyDescent="0.3">
      <c r="A159" s="14"/>
      <c r="B159" s="244"/>
      <c r="C159" t="e">
        <f>VLOOKUP(A159,Autoservicios!$B$2:$D$161,3,0)-B159</f>
        <v>#N/A</v>
      </c>
    </row>
    <row r="160" spans="1:4" x14ac:dyDescent="0.3">
      <c r="A160" s="14"/>
      <c r="B160" s="244"/>
      <c r="C160" t="e">
        <f>VLOOKUP(A160,Autoservicios!$B$2:$D$161,3,0)-B160</f>
        <v>#N/A</v>
      </c>
    </row>
    <row r="161" spans="1:4" x14ac:dyDescent="0.3">
      <c r="A161" s="14"/>
      <c r="B161" s="244"/>
      <c r="C161" t="e">
        <f>VLOOKUP(A161,Autoservicios!$B$2:$D$161,3,0)-B161</f>
        <v>#N/A</v>
      </c>
    </row>
    <row r="162" spans="1:4" x14ac:dyDescent="0.3">
      <c r="A162" s="14"/>
      <c r="B162" s="244"/>
      <c r="C162" t="e">
        <f>VLOOKUP(A162,Autoservicios!$B$2:$D$161,3,0)-B162</f>
        <v>#N/A</v>
      </c>
    </row>
    <row r="163" spans="1:4" x14ac:dyDescent="0.3">
      <c r="A163" s="14"/>
      <c r="B163" s="244"/>
      <c r="C163" t="e">
        <f>VLOOKUP(A163,Autoservicios!$B$2:$D$161,3,0)-B163</f>
        <v>#N/A</v>
      </c>
    </row>
    <row r="164" spans="1:4" x14ac:dyDescent="0.3">
      <c r="A164" s="14"/>
      <c r="B164" s="244"/>
      <c r="C164" t="e">
        <f>VLOOKUP(A164,Autoservicios!$B$2:$D$161,3,0)-B164</f>
        <v>#N/A</v>
      </c>
      <c r="D164" t="s">
        <v>720</v>
      </c>
    </row>
    <row r="165" spans="1:4" x14ac:dyDescent="0.3">
      <c r="A165" s="14"/>
      <c r="B165" s="244"/>
      <c r="C165" t="e">
        <f>VLOOKUP(A165,Autoservicios!$B$2:$D$161,3,0)-B165</f>
        <v>#N/A</v>
      </c>
      <c r="D165" t="s">
        <v>709</v>
      </c>
    </row>
    <row r="166" spans="1:4" x14ac:dyDescent="0.3">
      <c r="A166" s="14"/>
      <c r="B166" s="244"/>
      <c r="C166" t="e">
        <f>VLOOKUP(A166,Autoservicios!$B$2:$D$161,3,0)-B166</f>
        <v>#N/A</v>
      </c>
      <c r="D166" s="14">
        <v>0</v>
      </c>
    </row>
    <row r="167" spans="1:4" x14ac:dyDescent="0.3">
      <c r="A167" s="14"/>
      <c r="B167" s="244"/>
      <c r="C167" t="e">
        <f>VLOOKUP(A167,Autoservicios!$B$2:$D$161,3,0)-B167</f>
        <v>#N/A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K21"/>
  <sheetViews>
    <sheetView workbookViewId="0"/>
  </sheetViews>
  <sheetFormatPr baseColWidth="10" defaultRowHeight="14.4" x14ac:dyDescent="0.3"/>
  <cols>
    <col min="6" max="6" width="12.88671875" bestFit="1" customWidth="1"/>
  </cols>
  <sheetData>
    <row r="1" spans="2:11" x14ac:dyDescent="0.3">
      <c r="B1" s="11"/>
      <c r="C1" s="193">
        <f>SUM(C3:C15)</f>
        <v>918</v>
      </c>
      <c r="F1" s="203" t="s">
        <v>2582</v>
      </c>
      <c r="G1" s="203"/>
      <c r="J1">
        <f>SUM(J3:J15)</f>
        <v>1595</v>
      </c>
      <c r="K1">
        <f>SUM(K3:K15)</f>
        <v>0</v>
      </c>
    </row>
    <row r="2" spans="2:11" x14ac:dyDescent="0.3">
      <c r="B2" s="11" t="s">
        <v>686</v>
      </c>
      <c r="C2" s="11" t="s">
        <v>737</v>
      </c>
      <c r="F2" t="s">
        <v>781</v>
      </c>
      <c r="G2" t="s">
        <v>783</v>
      </c>
      <c r="H2" t="s">
        <v>658</v>
      </c>
      <c r="I2" t="s">
        <v>659</v>
      </c>
      <c r="J2" s="11" t="s">
        <v>782</v>
      </c>
    </row>
    <row r="3" spans="2:11" x14ac:dyDescent="0.3">
      <c r="B3" s="246">
        <v>151</v>
      </c>
      <c r="C3" s="105">
        <v>47</v>
      </c>
      <c r="F3">
        <v>151</v>
      </c>
      <c r="J3" s="51">
        <v>129</v>
      </c>
      <c r="K3">
        <f>+G3+H3+I3</f>
        <v>0</v>
      </c>
    </row>
    <row r="4" spans="2:11" x14ac:dyDescent="0.3">
      <c r="B4" s="246">
        <v>152</v>
      </c>
      <c r="C4" s="105">
        <v>49</v>
      </c>
      <c r="F4">
        <v>152</v>
      </c>
      <c r="J4" s="51">
        <v>125</v>
      </c>
      <c r="K4">
        <f t="shared" ref="K4:K15" si="0">+G4+H4+I4</f>
        <v>0</v>
      </c>
    </row>
    <row r="5" spans="2:11" x14ac:dyDescent="0.3">
      <c r="B5" s="246">
        <v>153</v>
      </c>
      <c r="C5" s="105">
        <v>40</v>
      </c>
      <c r="F5">
        <v>153</v>
      </c>
      <c r="J5" s="51">
        <v>93</v>
      </c>
      <c r="K5">
        <f t="shared" si="0"/>
        <v>0</v>
      </c>
    </row>
    <row r="6" spans="2:11" x14ac:dyDescent="0.3">
      <c r="B6" s="246">
        <v>155</v>
      </c>
      <c r="C6" s="105">
        <v>60</v>
      </c>
      <c r="F6">
        <v>155</v>
      </c>
      <c r="J6" s="51">
        <v>129</v>
      </c>
      <c r="K6">
        <f t="shared" si="0"/>
        <v>0</v>
      </c>
    </row>
    <row r="7" spans="2:11" x14ac:dyDescent="0.3">
      <c r="B7" s="246">
        <v>156</v>
      </c>
      <c r="C7" s="105">
        <v>68</v>
      </c>
      <c r="F7">
        <v>156</v>
      </c>
      <c r="J7" s="51">
        <v>116</v>
      </c>
      <c r="K7">
        <f t="shared" si="0"/>
        <v>0</v>
      </c>
    </row>
    <row r="8" spans="2:11" x14ac:dyDescent="0.3">
      <c r="B8" s="246">
        <v>157</v>
      </c>
      <c r="C8" s="105">
        <v>94</v>
      </c>
      <c r="F8">
        <v>157</v>
      </c>
      <c r="J8" s="51">
        <v>145</v>
      </c>
      <c r="K8">
        <f t="shared" si="0"/>
        <v>0</v>
      </c>
    </row>
    <row r="9" spans="2:11" x14ac:dyDescent="0.3">
      <c r="B9" s="246">
        <v>158</v>
      </c>
      <c r="C9" s="105">
        <v>98</v>
      </c>
      <c r="F9">
        <v>158</v>
      </c>
      <c r="J9" s="51">
        <v>157</v>
      </c>
      <c r="K9">
        <f t="shared" si="0"/>
        <v>0</v>
      </c>
    </row>
    <row r="10" spans="2:11" x14ac:dyDescent="0.3">
      <c r="B10" s="246">
        <v>159</v>
      </c>
      <c r="C10" s="105">
        <v>59</v>
      </c>
      <c r="F10">
        <v>159</v>
      </c>
      <c r="J10" s="51">
        <v>131</v>
      </c>
      <c r="K10">
        <f t="shared" si="0"/>
        <v>0</v>
      </c>
    </row>
    <row r="11" spans="2:11" x14ac:dyDescent="0.3">
      <c r="B11" s="246">
        <v>160</v>
      </c>
      <c r="C11" s="105">
        <v>86</v>
      </c>
      <c r="F11">
        <v>160</v>
      </c>
      <c r="J11" s="51">
        <v>143</v>
      </c>
      <c r="K11">
        <f t="shared" si="0"/>
        <v>0</v>
      </c>
    </row>
    <row r="12" spans="2:11" x14ac:dyDescent="0.3">
      <c r="B12" s="246">
        <v>161</v>
      </c>
      <c r="C12" s="105">
        <v>98</v>
      </c>
      <c r="F12">
        <v>161</v>
      </c>
      <c r="J12" s="51">
        <v>156</v>
      </c>
      <c r="K12">
        <f t="shared" si="0"/>
        <v>0</v>
      </c>
    </row>
    <row r="13" spans="2:11" x14ac:dyDescent="0.3">
      <c r="B13" s="246">
        <v>162</v>
      </c>
      <c r="C13" s="105">
        <v>89</v>
      </c>
      <c r="F13">
        <v>162</v>
      </c>
      <c r="J13" s="51">
        <v>152</v>
      </c>
      <c r="K13">
        <f t="shared" si="0"/>
        <v>0</v>
      </c>
    </row>
    <row r="14" spans="2:11" x14ac:dyDescent="0.3">
      <c r="B14" s="246">
        <v>163</v>
      </c>
      <c r="C14" s="105">
        <v>78</v>
      </c>
      <c r="F14">
        <v>163</v>
      </c>
      <c r="J14" s="51">
        <v>89</v>
      </c>
      <c r="K14">
        <f t="shared" si="0"/>
        <v>0</v>
      </c>
    </row>
    <row r="15" spans="2:11" x14ac:dyDescent="0.3">
      <c r="B15" s="246">
        <v>182</v>
      </c>
      <c r="C15" s="105">
        <v>52</v>
      </c>
      <c r="F15">
        <v>182</v>
      </c>
      <c r="J15" s="51">
        <v>30</v>
      </c>
      <c r="K15">
        <f t="shared" si="0"/>
        <v>0</v>
      </c>
    </row>
    <row r="16" spans="2:11" x14ac:dyDescent="0.3">
      <c r="B16" s="245">
        <v>188</v>
      </c>
      <c r="C16">
        <v>3</v>
      </c>
    </row>
    <row r="17" spans="2:4" x14ac:dyDescent="0.3">
      <c r="B17" s="245">
        <v>192</v>
      </c>
      <c r="C17">
        <v>1</v>
      </c>
    </row>
    <row r="18" spans="2:4" x14ac:dyDescent="0.3">
      <c r="B18" s="245">
        <v>530</v>
      </c>
      <c r="C18">
        <v>6</v>
      </c>
    </row>
    <row r="19" spans="2:4" x14ac:dyDescent="0.3">
      <c r="C19" s="6"/>
      <c r="D19" s="6"/>
    </row>
    <row r="21" spans="2:4" x14ac:dyDescent="0.3">
      <c r="C21" s="6">
        <f>SUM(C3:C19)</f>
        <v>928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790" workbookViewId="0">
      <selection activeCell="H1811" sqref="H181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1.44140625" style="6"/>
    <col min="19" max="19" width="11.33203125" style="6" bestFit="1" customWidth="1"/>
    <col min="20" max="20" width="8.44140625" style="6" bestFit="1" customWidth="1"/>
    <col min="21" max="21" width="11.44140625" style="6"/>
    <col min="22" max="22" width="11.44140625" style="116"/>
    <col min="25" max="25" width="49.88671875" bestFit="1" customWidth="1"/>
  </cols>
  <sheetData>
    <row r="1" spans="1:22" x14ac:dyDescent="0.3">
      <c r="B1" s="6"/>
      <c r="Q1" s="36">
        <v>1.6</v>
      </c>
      <c r="R1" s="6">
        <f>SUM(R4:R162)</f>
        <v>8985428.588421056</v>
      </c>
      <c r="S1" s="6">
        <v>19.5</v>
      </c>
      <c r="U1" s="6">
        <f>SUM(U4:U164)</f>
        <v>734931.41496553167</v>
      </c>
    </row>
    <row r="2" spans="1:22" x14ac:dyDescent="0.3">
      <c r="A2" t="s">
        <v>208</v>
      </c>
      <c r="B2" s="50">
        <f>SUM(B5:B20)</f>
        <v>3197732.8384230016</v>
      </c>
      <c r="D2" t="s">
        <v>5</v>
      </c>
      <c r="E2" s="6">
        <f>SUM(E5:E180)</f>
        <v>3197732.838423003</v>
      </c>
      <c r="G2" t="s">
        <v>208</v>
      </c>
      <c r="H2" s="6">
        <f>SUM(H5:H2168)</f>
        <v>3197732.8384230002</v>
      </c>
      <c r="K2" s="6">
        <f>SUM(K5:K24)</f>
        <v>3197732.8384230016</v>
      </c>
      <c r="N2" s="6">
        <f>SUM(N5:N14)</f>
        <v>3197732.8384230025</v>
      </c>
      <c r="S2" s="6" t="s">
        <v>205</v>
      </c>
      <c r="T2" s="6" t="s">
        <v>605</v>
      </c>
    </row>
    <row r="3" spans="1:22" x14ac:dyDescent="0.3">
      <c r="A3" t="s">
        <v>207</v>
      </c>
      <c r="B3" s="15">
        <f>SUM(B5:B17)</f>
        <v>3168082.0022714227</v>
      </c>
      <c r="D3" t="s">
        <v>607</v>
      </c>
      <c r="E3" s="6">
        <f>SUM(E6:E180)</f>
        <v>3186254.1111303712</v>
      </c>
      <c r="G3" t="s">
        <v>612</v>
      </c>
      <c r="P3" t="s">
        <v>18</v>
      </c>
      <c r="Q3" t="s">
        <v>472</v>
      </c>
      <c r="R3" s="6" t="s">
        <v>825</v>
      </c>
      <c r="S3" s="6" t="s">
        <v>826</v>
      </c>
      <c r="T3" s="6" t="s">
        <v>827</v>
      </c>
      <c r="U3" s="6" t="s">
        <v>828</v>
      </c>
    </row>
    <row r="4" spans="1:22" x14ac:dyDescent="0.3">
      <c r="G4" t="s">
        <v>712</v>
      </c>
      <c r="H4" s="6" t="s">
        <v>172</v>
      </c>
      <c r="J4" t="s">
        <v>734</v>
      </c>
      <c r="K4" t="s">
        <v>735</v>
      </c>
      <c r="M4" t="s">
        <v>732</v>
      </c>
      <c r="N4" t="s">
        <v>733</v>
      </c>
      <c r="P4" t="s">
        <v>56</v>
      </c>
      <c r="Q4" t="s">
        <v>473</v>
      </c>
      <c r="R4" s="6">
        <v>57656.7</v>
      </c>
      <c r="S4" s="6">
        <v>20</v>
      </c>
      <c r="T4" s="6">
        <v>2882.835</v>
      </c>
      <c r="U4" s="6">
        <v>4612.5360000000001</v>
      </c>
      <c r="V4" s="6"/>
    </row>
    <row r="5" spans="1:22" x14ac:dyDescent="0.3">
      <c r="A5">
        <v>151</v>
      </c>
      <c r="B5" s="15">
        <v>262762.41436580126</v>
      </c>
      <c r="D5">
        <v>0</v>
      </c>
      <c r="E5" s="6">
        <v>11478.72729263158</v>
      </c>
      <c r="F5" s="16" t="s">
        <v>817</v>
      </c>
      <c r="G5">
        <v>10</v>
      </c>
      <c r="H5" s="6">
        <v>898.43004631578958</v>
      </c>
      <c r="I5" s="236">
        <f>VLOOKUP(G5,'VDs DUELOS'!$D$2:$G$1568,4,0)-H5</f>
        <v>0</v>
      </c>
      <c r="J5" t="s">
        <v>816</v>
      </c>
      <c r="K5" s="6">
        <v>938.54360421052638</v>
      </c>
      <c r="M5" s="51" t="s">
        <v>661</v>
      </c>
      <c r="N5" s="16">
        <f>+K6+K7</f>
        <v>478128.22734586184</v>
      </c>
      <c r="P5" t="s">
        <v>60</v>
      </c>
      <c r="Q5" t="s">
        <v>474</v>
      </c>
      <c r="R5" s="6">
        <v>50401.5</v>
      </c>
      <c r="S5" s="6">
        <v>20</v>
      </c>
      <c r="T5" s="6">
        <v>2520.0749999999998</v>
      </c>
      <c r="U5" s="6">
        <v>4032.12</v>
      </c>
      <c r="V5" s="6"/>
    </row>
    <row r="6" spans="1:22" x14ac:dyDescent="0.3">
      <c r="A6">
        <v>152</v>
      </c>
      <c r="B6" s="15">
        <v>222492.77939887729</v>
      </c>
      <c r="D6">
        <v>6</v>
      </c>
      <c r="E6" s="6">
        <v>25534.250784561402</v>
      </c>
      <c r="F6" s="16"/>
      <c r="G6">
        <v>12</v>
      </c>
      <c r="H6" s="6">
        <v>0</v>
      </c>
      <c r="I6" s="236" t="e">
        <f>VLOOKUP(G6,'VDs DUELOS'!$D$2:$G$1568,4,0)-H6</f>
        <v>#N/A</v>
      </c>
      <c r="J6" t="s">
        <v>642</v>
      </c>
      <c r="K6" s="6">
        <v>220857.4856339361</v>
      </c>
      <c r="M6" s="51" t="s">
        <v>665</v>
      </c>
      <c r="N6" s="16">
        <f>+K20+K19</f>
        <v>628854.21286621224</v>
      </c>
      <c r="P6" t="s">
        <v>57</v>
      </c>
      <c r="Q6" t="s">
        <v>475</v>
      </c>
      <c r="R6" s="6">
        <v>48553.760000000002</v>
      </c>
      <c r="S6" s="6">
        <v>19</v>
      </c>
      <c r="T6" s="6">
        <v>2555.4610526315792</v>
      </c>
      <c r="U6" s="6">
        <v>4088.7376842105268</v>
      </c>
      <c r="V6" s="6"/>
    </row>
    <row r="7" spans="1:22" x14ac:dyDescent="0.3">
      <c r="A7">
        <v>153</v>
      </c>
      <c r="B7" s="15">
        <v>157133.28915971934</v>
      </c>
      <c r="D7" s="184">
        <v>12</v>
      </c>
      <c r="E7" s="185">
        <v>21858.665473684214</v>
      </c>
      <c r="F7" s="16"/>
      <c r="G7">
        <v>15</v>
      </c>
      <c r="H7" s="6">
        <v>2178.2580444444443</v>
      </c>
      <c r="I7" s="236">
        <f>VLOOKUP(G7,'VDs DUELOS'!$D$2:$G$1568,4,0)-H7</f>
        <v>0</v>
      </c>
      <c r="J7" t="s">
        <v>643</v>
      </c>
      <c r="K7" s="6">
        <v>257270.74171192574</v>
      </c>
      <c r="M7" s="51" t="s">
        <v>662</v>
      </c>
      <c r="N7" s="16">
        <f>+K9+K10</f>
        <v>377981.54427625716</v>
      </c>
      <c r="P7" t="s">
        <v>59</v>
      </c>
      <c r="Q7" t="s">
        <v>477</v>
      </c>
      <c r="R7" s="6">
        <v>64022.2</v>
      </c>
      <c r="S7" s="6">
        <v>20</v>
      </c>
      <c r="T7" s="6">
        <v>3201.1099999999997</v>
      </c>
      <c r="U7" s="6">
        <v>5121.7759999999998</v>
      </c>
      <c r="V7" s="6"/>
    </row>
    <row r="8" spans="1:22" x14ac:dyDescent="0.3">
      <c r="A8">
        <v>155</v>
      </c>
      <c r="B8" s="15">
        <v>252146.3791420848</v>
      </c>
      <c r="D8" s="184">
        <v>136</v>
      </c>
      <c r="E8" s="185">
        <v>23598.502160000004</v>
      </c>
      <c r="F8" s="16"/>
      <c r="G8">
        <v>24</v>
      </c>
      <c r="H8" s="6">
        <v>3252.7616000000003</v>
      </c>
      <c r="I8" s="236">
        <f>VLOOKUP(G8,'VDs DUELOS'!$D$2:$G$1568,4,0)-H8</f>
        <v>0</v>
      </c>
      <c r="J8" t="s">
        <v>727</v>
      </c>
      <c r="K8" s="6">
        <v>10760.856745543861</v>
      </c>
      <c r="M8" s="51" t="s">
        <v>663</v>
      </c>
      <c r="N8" s="16">
        <f>+K11+K12</f>
        <v>406177.30853085377</v>
      </c>
      <c r="P8" t="s">
        <v>88</v>
      </c>
      <c r="Q8" t="s">
        <v>480</v>
      </c>
      <c r="R8" s="6">
        <v>128296.99</v>
      </c>
      <c r="S8" s="6">
        <v>20</v>
      </c>
      <c r="T8" s="6">
        <v>6414.8495000000003</v>
      </c>
      <c r="U8" s="6">
        <v>10263.7592</v>
      </c>
      <c r="V8" s="6"/>
    </row>
    <row r="9" spans="1:22" x14ac:dyDescent="0.3">
      <c r="A9">
        <v>156</v>
      </c>
      <c r="B9" s="15">
        <v>243399.37964813487</v>
      </c>
      <c r="D9" s="184">
        <v>151</v>
      </c>
      <c r="E9" s="185">
        <v>8011.5590560000001</v>
      </c>
      <c r="F9" s="16"/>
      <c r="G9">
        <v>33</v>
      </c>
      <c r="H9" s="6">
        <v>0</v>
      </c>
      <c r="I9" s="236" t="e">
        <f>VLOOKUP(G9,'VDs DUELOS'!$D$2:$G$1568,4,0)-H9</f>
        <v>#N/A</v>
      </c>
      <c r="J9" t="s">
        <v>644</v>
      </c>
      <c r="K9" s="6">
        <v>161661.7966509941</v>
      </c>
      <c r="M9" s="51" t="s">
        <v>664</v>
      </c>
      <c r="N9" s="16">
        <f>+K13+K14</f>
        <v>550854.39397188288</v>
      </c>
      <c r="P9" t="s">
        <v>89</v>
      </c>
      <c r="Q9" t="s">
        <v>481</v>
      </c>
      <c r="R9" s="6">
        <v>50056.13</v>
      </c>
      <c r="S9" s="6">
        <v>20</v>
      </c>
      <c r="T9" s="6">
        <v>2502.8064999999997</v>
      </c>
      <c r="U9" s="6">
        <v>4004.4903999999997</v>
      </c>
      <c r="V9" s="6"/>
    </row>
    <row r="10" spans="1:22" x14ac:dyDescent="0.3">
      <c r="A10">
        <v>157</v>
      </c>
      <c r="B10" s="15">
        <v>313204.30780620547</v>
      </c>
      <c r="D10">
        <v>193</v>
      </c>
      <c r="E10" s="6">
        <v>14337.939162105265</v>
      </c>
      <c r="F10" s="16"/>
      <c r="G10">
        <v>34</v>
      </c>
      <c r="H10" s="6">
        <v>-28.506432000000004</v>
      </c>
      <c r="I10" s="236" t="e">
        <f>VLOOKUP(G10,'VDs DUELOS'!$D$2:$G$1568,4,0)-H10</f>
        <v>#N/A</v>
      </c>
      <c r="J10" t="s">
        <v>645</v>
      </c>
      <c r="K10" s="6">
        <v>216319.74762526309</v>
      </c>
      <c r="M10" s="51" t="s">
        <v>660</v>
      </c>
      <c r="N10" s="16">
        <f>+K16+K17</f>
        <v>382584.62842938013</v>
      </c>
      <c r="P10" t="s">
        <v>98</v>
      </c>
      <c r="Q10" t="s">
        <v>483</v>
      </c>
      <c r="R10" s="6">
        <v>162436.4</v>
      </c>
      <c r="S10" s="6">
        <v>19</v>
      </c>
      <c r="T10" s="6">
        <v>8549.2842105263153</v>
      </c>
      <c r="U10" s="6">
        <v>13678.854736842106</v>
      </c>
      <c r="V10" s="6"/>
    </row>
    <row r="11" spans="1:22" x14ac:dyDescent="0.3">
      <c r="A11">
        <v>158</v>
      </c>
      <c r="B11" s="15">
        <v>332411.72556875198</v>
      </c>
      <c r="D11">
        <v>239</v>
      </c>
      <c r="E11" s="6">
        <v>22060.846263204679</v>
      </c>
      <c r="F11" s="16"/>
      <c r="G11">
        <v>41</v>
      </c>
      <c r="H11" s="6">
        <v>2851.0608880000004</v>
      </c>
      <c r="I11" s="236">
        <f>VLOOKUP(G11,'VDs DUELOS'!$D$2:$G$1568,4,0)-H11</f>
        <v>0</v>
      </c>
      <c r="J11" t="s">
        <v>646</v>
      </c>
      <c r="K11" s="6">
        <v>323040.36744552042</v>
      </c>
      <c r="M11" s="51" t="s">
        <v>666</v>
      </c>
      <c r="N11" s="16">
        <f>+K23+K24</f>
        <v>344725.29209317383</v>
      </c>
      <c r="P11" t="s">
        <v>100</v>
      </c>
      <c r="Q11" t="s">
        <v>484</v>
      </c>
      <c r="R11" s="6">
        <v>61403.040000000001</v>
      </c>
      <c r="S11" s="6">
        <v>20</v>
      </c>
      <c r="T11" s="6">
        <v>3070.152</v>
      </c>
      <c r="U11" s="6">
        <v>4912.2432000000008</v>
      </c>
      <c r="V11" s="6"/>
    </row>
    <row r="12" spans="1:22" x14ac:dyDescent="0.3">
      <c r="A12">
        <v>159</v>
      </c>
      <c r="B12" s="15">
        <v>233322.64226905274</v>
      </c>
      <c r="D12">
        <v>245</v>
      </c>
      <c r="E12" s="6">
        <v>-15.215112000000008</v>
      </c>
      <c r="F12" s="16" t="s">
        <v>818</v>
      </c>
      <c r="G12">
        <v>43</v>
      </c>
      <c r="H12" s="6">
        <v>2482.5773520000002</v>
      </c>
      <c r="I12" s="236">
        <f>VLOOKUP(G12,'VDs DUELOS'!$D$2:$G$1568,4,0)-H12</f>
        <v>0</v>
      </c>
      <c r="J12" t="s">
        <v>647</v>
      </c>
      <c r="K12" s="6">
        <v>83136.941085333354</v>
      </c>
      <c r="P12" t="s">
        <v>101</v>
      </c>
      <c r="Q12" t="s">
        <v>485</v>
      </c>
      <c r="R12" s="6">
        <v>66648.89</v>
      </c>
      <c r="S12" s="6">
        <v>20</v>
      </c>
      <c r="T12" s="6">
        <v>3332.4445000000001</v>
      </c>
      <c r="U12" s="6">
        <v>5331.9112000000005</v>
      </c>
      <c r="V12" s="6"/>
    </row>
    <row r="13" spans="1:22" x14ac:dyDescent="0.3">
      <c r="A13">
        <v>160</v>
      </c>
      <c r="B13" s="15">
        <v>315494.13084280706</v>
      </c>
      <c r="D13">
        <v>251</v>
      </c>
      <c r="E13" s="6">
        <v>14096.522302736841</v>
      </c>
      <c r="F13" s="16"/>
      <c r="G13">
        <v>47</v>
      </c>
      <c r="H13" s="6">
        <v>0</v>
      </c>
      <c r="I13" s="236" t="e">
        <f>VLOOKUP(G13,'VDs DUELOS'!$D$2:$G$1568,4,0)-H13</f>
        <v>#N/A</v>
      </c>
      <c r="J13" t="s">
        <v>648</v>
      </c>
      <c r="K13" s="6">
        <v>387638.28741932142</v>
      </c>
      <c r="M13" s="184" t="s">
        <v>785</v>
      </c>
      <c r="N13" s="6">
        <f>+K5+K8+K15+K18+K21</f>
        <v>28427.230909380123</v>
      </c>
      <c r="P13" t="s">
        <v>99</v>
      </c>
      <c r="Q13" t="s">
        <v>486</v>
      </c>
      <c r="R13" s="6">
        <v>71771.97</v>
      </c>
      <c r="S13" s="6">
        <v>20</v>
      </c>
      <c r="T13" s="6">
        <v>3588.5985000000001</v>
      </c>
      <c r="U13" s="6">
        <v>5741.7576000000008</v>
      </c>
      <c r="V13" s="6"/>
    </row>
    <row r="14" spans="1:22" x14ac:dyDescent="0.3">
      <c r="A14">
        <v>161</v>
      </c>
      <c r="B14" s="15">
        <v>295717.58664360223</v>
      </c>
      <c r="D14">
        <v>270</v>
      </c>
      <c r="E14" s="6">
        <v>35785.604605286557</v>
      </c>
      <c r="F14" s="16"/>
      <c r="G14">
        <v>49</v>
      </c>
      <c r="H14" s="6">
        <v>-307.56196</v>
      </c>
      <c r="I14" s="236" t="e">
        <f>VLOOKUP(G14,'VDs DUELOS'!$D$2:$G$1568,4,0)-H14</f>
        <v>#N/A</v>
      </c>
      <c r="J14" t="s">
        <v>649</v>
      </c>
      <c r="K14" s="6">
        <v>163216.10655256145</v>
      </c>
      <c r="P14" t="s">
        <v>111</v>
      </c>
      <c r="Q14" t="s">
        <v>488</v>
      </c>
      <c r="R14" s="6">
        <v>98522.62</v>
      </c>
      <c r="S14" s="6">
        <v>20</v>
      </c>
      <c r="T14" s="6">
        <v>4926.1309999999994</v>
      </c>
      <c r="U14" s="6">
        <v>7881.8095999999996</v>
      </c>
      <c r="V14" s="6"/>
    </row>
    <row r="15" spans="1:22" x14ac:dyDescent="0.3">
      <c r="A15">
        <v>162</v>
      </c>
      <c r="B15" s="15">
        <v>299951.6986382688</v>
      </c>
      <c r="D15">
        <v>306</v>
      </c>
      <c r="E15" s="6">
        <v>21925.788718596494</v>
      </c>
      <c r="F15" s="16"/>
      <c r="G15">
        <v>51</v>
      </c>
      <c r="H15" s="6">
        <v>39.860128000000003</v>
      </c>
      <c r="I15" s="236" t="e">
        <f>VLOOKUP(G15,'VDs DUELOS'!$D$2:$G$1568,4,0)-H15</f>
        <v>#N/A</v>
      </c>
      <c r="J15" t="s">
        <v>728</v>
      </c>
      <c r="K15" s="6">
        <v>6327.3662067836267</v>
      </c>
      <c r="P15" t="s">
        <v>112</v>
      </c>
      <c r="Q15" t="s">
        <v>489</v>
      </c>
      <c r="R15" s="6">
        <v>72600.490000000005</v>
      </c>
      <c r="S15" s="6">
        <v>20</v>
      </c>
      <c r="T15" s="6">
        <v>3630.0245000000004</v>
      </c>
      <c r="U15" s="6">
        <v>5808.0392000000011</v>
      </c>
      <c r="V15" s="6"/>
    </row>
    <row r="16" spans="1:22" x14ac:dyDescent="0.3">
      <c r="A16">
        <v>163</v>
      </c>
      <c r="B16" s="15">
        <v>211618.43787873679</v>
      </c>
      <c r="D16">
        <v>324</v>
      </c>
      <c r="E16" s="6">
        <v>19671.209404210531</v>
      </c>
      <c r="F16" s="16"/>
      <c r="G16">
        <v>58</v>
      </c>
      <c r="H16" s="6">
        <v>2022.8137333333334</v>
      </c>
      <c r="I16" s="236">
        <f>VLOOKUP(G16,'VDs DUELOS'!$D$2:$G$1568,4,0)-H16</f>
        <v>0</v>
      </c>
      <c r="J16" t="s">
        <v>650</v>
      </c>
      <c r="K16" s="6">
        <v>271214.40612837428</v>
      </c>
      <c r="P16" t="s">
        <v>114</v>
      </c>
      <c r="Q16" t="s">
        <v>490</v>
      </c>
      <c r="R16" s="6">
        <v>123013.38</v>
      </c>
      <c r="S16" s="6">
        <v>20</v>
      </c>
      <c r="T16" s="6">
        <v>6150.6689999999999</v>
      </c>
      <c r="U16" s="6">
        <v>9841.0704000000005</v>
      </c>
      <c r="V16" s="6"/>
    </row>
    <row r="17" spans="1:22" x14ac:dyDescent="0.3">
      <c r="A17">
        <v>182</v>
      </c>
      <c r="B17" s="15">
        <v>28427.230909380109</v>
      </c>
      <c r="D17">
        <v>326</v>
      </c>
      <c r="E17" s="6">
        <v>24339.981217730998</v>
      </c>
      <c r="F17" s="16"/>
      <c r="G17">
        <v>71</v>
      </c>
      <c r="H17" s="6">
        <v>2480.0538442105262</v>
      </c>
      <c r="I17" s="236">
        <f>VLOOKUP(G17,'VDs DUELOS'!$D$2:$G$1568,4,0)-H17</f>
        <v>0</v>
      </c>
      <c r="J17" t="s">
        <v>651</v>
      </c>
      <c r="K17" s="6">
        <v>111370.22230100585</v>
      </c>
      <c r="P17" t="s">
        <v>118</v>
      </c>
      <c r="Q17" t="s">
        <v>491</v>
      </c>
      <c r="R17" s="6">
        <v>50230.36</v>
      </c>
      <c r="S17" s="6">
        <v>20</v>
      </c>
      <c r="T17" s="6">
        <v>2511.518</v>
      </c>
      <c r="U17" s="6">
        <v>4018.4288000000001</v>
      </c>
      <c r="V17" s="6"/>
    </row>
    <row r="18" spans="1:22" x14ac:dyDescent="0.3">
      <c r="A18">
        <v>92</v>
      </c>
      <c r="B18" s="15">
        <v>0</v>
      </c>
      <c r="D18">
        <v>351</v>
      </c>
      <c r="E18" s="6">
        <v>-1289.6551680000002</v>
      </c>
      <c r="F18" s="16" t="s">
        <v>818</v>
      </c>
      <c r="G18">
        <v>74</v>
      </c>
      <c r="H18" s="6">
        <v>1544.2251323076925</v>
      </c>
      <c r="I18" s="236">
        <f>VLOOKUP(G18,'VDs DUELOS'!$D$2:$G$1568,4,0)-H18</f>
        <v>0</v>
      </c>
      <c r="J18" t="s">
        <v>729</v>
      </c>
      <c r="K18" s="6">
        <v>4953.7005431578946</v>
      </c>
      <c r="P18" t="s">
        <v>119</v>
      </c>
      <c r="Q18" t="s">
        <v>492</v>
      </c>
      <c r="R18" s="6">
        <v>73721.48</v>
      </c>
      <c r="S18" s="6">
        <v>20</v>
      </c>
      <c r="T18" s="6">
        <v>3686.0739999999996</v>
      </c>
      <c r="U18" s="6">
        <v>5897.7183999999997</v>
      </c>
      <c r="V18" s="6"/>
    </row>
    <row r="19" spans="1:22" x14ac:dyDescent="0.3">
      <c r="A19">
        <v>93</v>
      </c>
      <c r="B19" s="15">
        <v>18172.108858947373</v>
      </c>
      <c r="D19">
        <v>392</v>
      </c>
      <c r="E19" s="6">
        <v>28588.604640000001</v>
      </c>
      <c r="F19" s="16"/>
      <c r="G19">
        <v>80</v>
      </c>
      <c r="H19" s="6">
        <v>7810.9800640000003</v>
      </c>
      <c r="I19" s="236">
        <f>VLOOKUP(G19,'VDs DUELOS'!$D$2:$G$1568,4,0)-H19</f>
        <v>0</v>
      </c>
      <c r="J19" t="s">
        <v>652</v>
      </c>
      <c r="K19" s="6">
        <v>389663.26967427554</v>
      </c>
      <c r="P19" t="s">
        <v>120</v>
      </c>
      <c r="Q19" t="s">
        <v>493</v>
      </c>
      <c r="R19" s="6">
        <v>80539.67</v>
      </c>
      <c r="S19" s="6">
        <v>20</v>
      </c>
      <c r="T19" s="6">
        <v>4026.9834999999998</v>
      </c>
      <c r="U19" s="6">
        <v>6443.1736000000001</v>
      </c>
      <c r="V19" s="6"/>
    </row>
    <row r="20" spans="1:22" x14ac:dyDescent="0.3">
      <c r="A20">
        <v>99</v>
      </c>
      <c r="B20" s="15">
        <v>11478.72729263158</v>
      </c>
      <c r="D20">
        <v>503</v>
      </c>
      <c r="E20" s="6">
        <v>20315.427856842103</v>
      </c>
      <c r="F20" s="16"/>
      <c r="G20">
        <v>87</v>
      </c>
      <c r="H20" s="6">
        <v>3215.3123839999998</v>
      </c>
      <c r="I20" s="236">
        <f>VLOOKUP(G20,'VDs DUELOS'!$D$2:$G$1568,4,0)-H20</f>
        <v>0</v>
      </c>
      <c r="J20" t="s">
        <v>653</v>
      </c>
      <c r="K20" s="6">
        <v>239190.94319193665</v>
      </c>
      <c r="P20" t="s">
        <v>121</v>
      </c>
      <c r="Q20" t="s">
        <v>494</v>
      </c>
      <c r="R20" s="6">
        <v>88117.83</v>
      </c>
      <c r="S20" s="6">
        <v>20</v>
      </c>
      <c r="T20" s="6">
        <v>4405.8914999999997</v>
      </c>
      <c r="U20" s="6">
        <v>7049.4264000000003</v>
      </c>
      <c r="V20" s="6"/>
    </row>
    <row r="21" spans="1:22" x14ac:dyDescent="0.3">
      <c r="D21">
        <v>526</v>
      </c>
      <c r="E21" s="6">
        <v>18113.154526315793</v>
      </c>
      <c r="F21" s="16"/>
      <c r="G21">
        <v>93</v>
      </c>
      <c r="H21" s="6">
        <v>724.32401684210527</v>
      </c>
      <c r="I21" s="236" t="e">
        <f>VLOOKUP(G21,'VDs DUELOS'!$D$2:$G$1568,4,0)-H21</f>
        <v>#N/A</v>
      </c>
      <c r="J21" t="s">
        <v>730</v>
      </c>
      <c r="K21" s="6">
        <v>5446.7638096842111</v>
      </c>
      <c r="P21" t="s">
        <v>110</v>
      </c>
      <c r="Q21" t="s">
        <v>495</v>
      </c>
      <c r="R21" s="6">
        <v>85214.1</v>
      </c>
      <c r="S21" s="6">
        <v>20</v>
      </c>
      <c r="T21" s="6">
        <v>4260.7049999999999</v>
      </c>
      <c r="U21" s="6">
        <v>6817.1280000000006</v>
      </c>
      <c r="V21" s="6"/>
    </row>
    <row r="22" spans="1:22" x14ac:dyDescent="0.3">
      <c r="D22">
        <v>540</v>
      </c>
      <c r="E22" s="6">
        <v>26800.345499368421</v>
      </c>
      <c r="F22" s="16"/>
      <c r="G22">
        <v>111</v>
      </c>
      <c r="H22" s="6">
        <v>0</v>
      </c>
      <c r="I22" s="236" t="e">
        <f>VLOOKUP(G22,'VDs DUELOS'!$D$2:$G$1568,4,0)-H22</f>
        <v>#N/A</v>
      </c>
      <c r="J22" t="s">
        <v>731</v>
      </c>
      <c r="K22" s="6">
        <v>0</v>
      </c>
      <c r="P22" t="s">
        <v>63</v>
      </c>
      <c r="Q22" t="s">
        <v>536</v>
      </c>
      <c r="R22" s="6">
        <v>68221.87</v>
      </c>
      <c r="S22" s="6">
        <v>20</v>
      </c>
      <c r="T22" s="6">
        <v>3411.0934999999999</v>
      </c>
      <c r="U22" s="6">
        <v>5457.7496000000001</v>
      </c>
      <c r="V22" s="6"/>
    </row>
    <row r="23" spans="1:22" x14ac:dyDescent="0.3">
      <c r="D23">
        <v>545</v>
      </c>
      <c r="E23" s="6">
        <v>19177.785162105265</v>
      </c>
      <c r="F23" s="16"/>
      <c r="G23">
        <v>120</v>
      </c>
      <c r="H23" s="6">
        <v>1311.5121010526318</v>
      </c>
      <c r="I23" s="236">
        <f>VLOOKUP(G23,'VDs DUELOS'!$D$2:$G$1568,4,0)-H23</f>
        <v>0</v>
      </c>
      <c r="J23" t="s">
        <v>654</v>
      </c>
      <c r="K23" s="6">
        <v>315893.66147506854</v>
      </c>
      <c r="P23" t="s">
        <v>64</v>
      </c>
      <c r="Q23" t="s">
        <v>537</v>
      </c>
      <c r="R23" s="6">
        <v>94688.38</v>
      </c>
      <c r="S23" s="6">
        <v>20</v>
      </c>
      <c r="T23" s="6">
        <v>4734.4189999999999</v>
      </c>
      <c r="U23" s="6">
        <v>7575.0704000000005</v>
      </c>
      <c r="V23" s="6"/>
    </row>
    <row r="24" spans="1:22" x14ac:dyDescent="0.3">
      <c r="D24">
        <v>571</v>
      </c>
      <c r="E24" s="6">
        <v>27048.425346526321</v>
      </c>
      <c r="F24" s="16"/>
      <c r="G24">
        <v>133</v>
      </c>
      <c r="H24" s="6">
        <v>2493.7654160000002</v>
      </c>
      <c r="I24" s="236">
        <f>VLOOKUP(G24,'VDs DUELOS'!$D$2:$G$1568,4,0)-H24</f>
        <v>0</v>
      </c>
      <c r="J24" t="s">
        <v>655</v>
      </c>
      <c r="K24" s="6">
        <v>28831.630618105264</v>
      </c>
      <c r="P24" t="s">
        <v>65</v>
      </c>
      <c r="Q24" t="s">
        <v>538</v>
      </c>
      <c r="R24" s="6">
        <v>72060.88</v>
      </c>
      <c r="S24" s="6">
        <v>20</v>
      </c>
      <c r="T24" s="6">
        <v>3603.0440000000003</v>
      </c>
      <c r="U24" s="6">
        <v>5764.8704000000007</v>
      </c>
      <c r="V24" s="6"/>
    </row>
    <row r="25" spans="1:22" x14ac:dyDescent="0.3">
      <c r="D25">
        <v>572</v>
      </c>
      <c r="E25" s="6">
        <v>17048.050552939276</v>
      </c>
      <c r="F25" s="16"/>
      <c r="G25">
        <v>134</v>
      </c>
      <c r="H25" s="6">
        <v>1713.9031680000001</v>
      </c>
      <c r="I25" s="236">
        <f>VLOOKUP(G25,'VDs DUELOS'!$D$2:$G$1568,4,0)-H25</f>
        <v>0</v>
      </c>
      <c r="P25" t="s">
        <v>68</v>
      </c>
      <c r="Q25" t="s">
        <v>539</v>
      </c>
      <c r="R25" s="6">
        <v>92166.3</v>
      </c>
      <c r="S25" s="6">
        <v>20</v>
      </c>
      <c r="T25" s="6">
        <v>4608.3150000000005</v>
      </c>
      <c r="U25" s="6">
        <v>7373.304000000001</v>
      </c>
      <c r="V25" s="6"/>
    </row>
    <row r="26" spans="1:22" x14ac:dyDescent="0.3">
      <c r="D26">
        <v>583</v>
      </c>
      <c r="E26" s="6">
        <v>29501.873634526317</v>
      </c>
      <c r="F26" s="16"/>
      <c r="G26">
        <v>136</v>
      </c>
      <c r="H26" s="6">
        <v>0</v>
      </c>
      <c r="I26" s="236" t="e">
        <f>VLOOKUP(G26,'VDs DUELOS'!$D$2:$G$1568,4,0)-H26</f>
        <v>#N/A</v>
      </c>
      <c r="P26" t="s">
        <v>69</v>
      </c>
      <c r="Q26" t="s">
        <v>540</v>
      </c>
      <c r="R26" s="6">
        <v>57882.22</v>
      </c>
      <c r="S26" s="6">
        <v>20</v>
      </c>
      <c r="T26" s="6">
        <v>2894.1109999999999</v>
      </c>
      <c r="U26" s="6">
        <v>4630.5775999999996</v>
      </c>
      <c r="V26" s="6"/>
    </row>
    <row r="27" spans="1:22" ht="15" x14ac:dyDescent="0.3">
      <c r="D27">
        <v>585</v>
      </c>
      <c r="E27" s="6">
        <v>-1455.1724080000001</v>
      </c>
      <c r="F27" s="16" t="s">
        <v>818</v>
      </c>
      <c r="G27">
        <v>151</v>
      </c>
      <c r="H27" s="6">
        <v>0</v>
      </c>
      <c r="I27" s="236" t="e">
        <f>VLOOKUP(G27,'VDs DUELOS'!$D$2:$G$1568,4,0)-H27</f>
        <v>#N/A</v>
      </c>
      <c r="J27" s="171" t="s">
        <v>658</v>
      </c>
      <c r="K27" s="16">
        <f>+K7+K10</f>
        <v>473590.48933718883</v>
      </c>
      <c r="P27" t="s">
        <v>70</v>
      </c>
      <c r="Q27" t="s">
        <v>541</v>
      </c>
      <c r="R27" s="6">
        <v>91025.47</v>
      </c>
      <c r="S27" s="6">
        <v>20</v>
      </c>
      <c r="T27" s="6">
        <v>4551.2735000000002</v>
      </c>
      <c r="U27" s="6">
        <v>7282.0376000000006</v>
      </c>
      <c r="V27" s="6"/>
    </row>
    <row r="28" spans="1:22" ht="15" x14ac:dyDescent="0.3">
      <c r="D28">
        <v>590</v>
      </c>
      <c r="E28" s="6">
        <v>-1620.689648</v>
      </c>
      <c r="F28" s="16" t="s">
        <v>818</v>
      </c>
      <c r="G28">
        <v>156</v>
      </c>
      <c r="H28" s="6">
        <v>1577.9612239999999</v>
      </c>
      <c r="I28" s="236">
        <f>VLOOKUP(G28,'VDs DUELOS'!$D$2:$G$1568,4,0)-H28</f>
        <v>0</v>
      </c>
      <c r="J28" s="171" t="s">
        <v>659</v>
      </c>
      <c r="K28" s="16">
        <f>+K12+K14+K17+K20+K24</f>
        <v>625745.8437489426</v>
      </c>
      <c r="P28" t="s">
        <v>66</v>
      </c>
      <c r="Q28" t="s">
        <v>542</v>
      </c>
      <c r="R28" s="6">
        <v>54419.18</v>
      </c>
      <c r="S28" s="6">
        <v>20</v>
      </c>
      <c r="T28" s="6">
        <v>2720.9589999999998</v>
      </c>
      <c r="U28" s="6">
        <v>4353.5343999999996</v>
      </c>
      <c r="V28" s="6"/>
    </row>
    <row r="29" spans="1:22" x14ac:dyDescent="0.3">
      <c r="D29">
        <v>600</v>
      </c>
      <c r="E29" s="6">
        <v>-710.08444800000007</v>
      </c>
      <c r="F29" s="16" t="s">
        <v>818</v>
      </c>
      <c r="G29">
        <v>159</v>
      </c>
      <c r="H29" s="6">
        <v>1038.7549839999999</v>
      </c>
      <c r="I29" s="236">
        <f>VLOOKUP(G29,'VDs DUELOS'!$D$2:$G$1568,4,0)-H29</f>
        <v>0</v>
      </c>
      <c r="P29" t="s">
        <v>136</v>
      </c>
      <c r="Q29" t="s">
        <v>544</v>
      </c>
      <c r="R29" s="6">
        <v>77149.14</v>
      </c>
      <c r="S29" s="6">
        <v>20</v>
      </c>
      <c r="T29" s="6">
        <v>3857.4569999999999</v>
      </c>
      <c r="U29" s="6">
        <v>6171.9312</v>
      </c>
      <c r="V29" s="6"/>
    </row>
    <row r="30" spans="1:22" x14ac:dyDescent="0.3">
      <c r="D30">
        <v>616</v>
      </c>
      <c r="E30" s="6">
        <v>18504.377386105261</v>
      </c>
      <c r="F30" s="16"/>
      <c r="G30">
        <v>173</v>
      </c>
      <c r="H30" s="6">
        <v>2941.3209120000006</v>
      </c>
      <c r="I30" s="236">
        <f>VLOOKUP(G30,'VDs DUELOS'!$D$2:$G$1568,4,0)-H30</f>
        <v>0</v>
      </c>
      <c r="P30" t="s">
        <v>139</v>
      </c>
      <c r="Q30" t="s">
        <v>545</v>
      </c>
      <c r="R30" s="6">
        <v>73547.429999999993</v>
      </c>
      <c r="S30" s="6">
        <v>19</v>
      </c>
      <c r="T30" s="6">
        <v>3870.9173684210523</v>
      </c>
      <c r="U30" s="6">
        <v>6193.4677894736842</v>
      </c>
      <c r="V30" s="6"/>
    </row>
    <row r="31" spans="1:22" x14ac:dyDescent="0.3">
      <c r="D31">
        <v>630</v>
      </c>
      <c r="E31" s="6">
        <v>48358.740767438583</v>
      </c>
      <c r="F31" s="16"/>
      <c r="G31">
        <v>177</v>
      </c>
      <c r="H31" s="6">
        <v>1518.5282526315791</v>
      </c>
      <c r="I31" s="236">
        <f>VLOOKUP(G31,'VDs DUELOS'!$D$2:$G$1568,4,0)-H31</f>
        <v>0</v>
      </c>
      <c r="P31" t="s">
        <v>140</v>
      </c>
      <c r="Q31" t="s">
        <v>546</v>
      </c>
      <c r="R31" s="6">
        <v>50322.34</v>
      </c>
      <c r="S31" s="6">
        <v>20</v>
      </c>
      <c r="T31" s="6">
        <v>2516.1169999999997</v>
      </c>
      <c r="U31" s="6">
        <v>4025.7871999999998</v>
      </c>
      <c r="V31" s="6"/>
    </row>
    <row r="32" spans="1:22" x14ac:dyDescent="0.3">
      <c r="D32">
        <v>640</v>
      </c>
      <c r="E32" s="6">
        <v>19230.734330526317</v>
      </c>
      <c r="F32" s="16"/>
      <c r="G32">
        <v>180</v>
      </c>
      <c r="H32" s="6">
        <v>2421.0433360000002</v>
      </c>
      <c r="I32" s="236">
        <f>VLOOKUP(G32,'VDs DUELOS'!$D$2:$G$1568,4,0)-H32</f>
        <v>0</v>
      </c>
      <c r="P32" t="s">
        <v>141</v>
      </c>
      <c r="Q32" t="s">
        <v>547</v>
      </c>
      <c r="R32" s="6">
        <v>65596.2</v>
      </c>
      <c r="S32" s="6">
        <v>20</v>
      </c>
      <c r="T32" s="6">
        <v>3279.81</v>
      </c>
      <c r="U32" s="6">
        <v>5247.6959999999999</v>
      </c>
      <c r="V32" s="6"/>
    </row>
    <row r="33" spans="4:22" x14ac:dyDescent="0.3">
      <c r="D33">
        <v>656</v>
      </c>
      <c r="E33" s="6">
        <v>23040.336236631581</v>
      </c>
      <c r="F33" s="16"/>
      <c r="G33">
        <v>181</v>
      </c>
      <c r="H33" s="6">
        <v>-90.008227368421061</v>
      </c>
      <c r="I33" s="236" t="e">
        <f>VLOOKUP(G33,'VDs DUELOS'!$D$2:$G$1568,4,0)-H33</f>
        <v>#N/A</v>
      </c>
      <c r="P33" t="s">
        <v>142</v>
      </c>
      <c r="Q33" t="s">
        <v>548</v>
      </c>
      <c r="R33" s="6">
        <v>64611.59</v>
      </c>
      <c r="S33" s="6">
        <v>20</v>
      </c>
      <c r="T33" s="6">
        <v>3230.5794999999998</v>
      </c>
      <c r="U33" s="6">
        <v>5168.9272000000001</v>
      </c>
      <c r="V33" s="6"/>
    </row>
    <row r="34" spans="4:22" x14ac:dyDescent="0.3">
      <c r="D34">
        <v>659</v>
      </c>
      <c r="E34" s="6">
        <v>23590.738520000003</v>
      </c>
      <c r="F34" s="16"/>
      <c r="G34">
        <v>190</v>
      </c>
      <c r="H34" s="6">
        <v>0</v>
      </c>
      <c r="I34" s="236" t="e">
        <f>VLOOKUP(G34,'VDs DUELOS'!$D$2:$G$1568,4,0)-H34</f>
        <v>#N/A</v>
      </c>
      <c r="P34" t="s">
        <v>143</v>
      </c>
      <c r="Q34" t="s">
        <v>549</v>
      </c>
      <c r="R34" s="6">
        <v>70400.210000000006</v>
      </c>
      <c r="S34" s="6">
        <v>20</v>
      </c>
      <c r="T34" s="6">
        <v>3520.0105000000003</v>
      </c>
      <c r="U34" s="6">
        <v>5632.0168000000012</v>
      </c>
      <c r="V34" s="6"/>
    </row>
    <row r="35" spans="4:22" x14ac:dyDescent="0.3">
      <c r="D35">
        <v>664</v>
      </c>
      <c r="E35" s="6">
        <v>-1110.0689600000001</v>
      </c>
      <c r="F35" s="16" t="s">
        <v>818</v>
      </c>
      <c r="G35">
        <v>193</v>
      </c>
      <c r="H35" s="6">
        <v>0</v>
      </c>
      <c r="I35" s="236" t="e">
        <f>VLOOKUP(G35,'VDs DUELOS'!$D$2:$G$1568,4,0)-H35</f>
        <v>#N/A</v>
      </c>
      <c r="P35" t="s">
        <v>144</v>
      </c>
      <c r="Q35" t="s">
        <v>550</v>
      </c>
      <c r="R35" s="6">
        <v>69459.45</v>
      </c>
      <c r="S35" s="6">
        <v>20</v>
      </c>
      <c r="T35" s="6">
        <v>3472.9724999999999</v>
      </c>
      <c r="U35" s="6">
        <v>5556.7560000000003</v>
      </c>
      <c r="V35" s="6"/>
    </row>
    <row r="36" spans="4:22" x14ac:dyDescent="0.3">
      <c r="D36">
        <v>666</v>
      </c>
      <c r="E36" s="6">
        <v>29202.918464000002</v>
      </c>
      <c r="F36" s="16"/>
      <c r="G36">
        <v>213</v>
      </c>
      <c r="H36" s="6">
        <v>-114.1955452631579</v>
      </c>
      <c r="I36" s="236" t="e">
        <f>VLOOKUP(G36,'VDs DUELOS'!$D$2:$G$1568,4,0)-H36</f>
        <v>#N/A</v>
      </c>
      <c r="P36" s="84" t="s">
        <v>137</v>
      </c>
      <c r="Q36" s="84" t="s">
        <v>551</v>
      </c>
      <c r="R36" s="101">
        <v>45971.34</v>
      </c>
      <c r="S36" s="101">
        <v>20</v>
      </c>
      <c r="T36" s="101">
        <v>2298.567</v>
      </c>
      <c r="U36" s="101">
        <v>3677.7072000000003</v>
      </c>
      <c r="V36" s="6"/>
    </row>
    <row r="37" spans="4:22" x14ac:dyDescent="0.3">
      <c r="D37">
        <v>670</v>
      </c>
      <c r="E37" s="6">
        <v>18565.883963789474</v>
      </c>
      <c r="F37" s="16"/>
      <c r="G37">
        <v>214</v>
      </c>
      <c r="H37" s="6">
        <v>1266.32032</v>
      </c>
      <c r="I37" s="236">
        <f>VLOOKUP(G37,'VDs DUELOS'!$D$2:$G$1568,4,0)-H37</f>
        <v>0</v>
      </c>
      <c r="P37" t="s">
        <v>138</v>
      </c>
      <c r="Q37" t="s">
        <v>552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3">
      <c r="D38">
        <v>677</v>
      </c>
      <c r="E38" s="6">
        <v>28047.33261894737</v>
      </c>
      <c r="F38" s="16"/>
      <c r="G38">
        <v>220</v>
      </c>
      <c r="H38" s="6">
        <v>0</v>
      </c>
      <c r="I38" s="236" t="e">
        <f>VLOOKUP(G38,'VDs DUELOS'!$D$2:$G$1568,4,0)-H38</f>
        <v>#N/A</v>
      </c>
      <c r="P38" t="s">
        <v>46</v>
      </c>
      <c r="Q38" t="s">
        <v>501</v>
      </c>
      <c r="R38" s="6">
        <v>96272.47</v>
      </c>
      <c r="S38" s="6">
        <v>20</v>
      </c>
      <c r="T38" s="6">
        <v>4813.6234999999997</v>
      </c>
      <c r="U38" s="6">
        <v>7701.7975999999999</v>
      </c>
      <c r="V38" s="6"/>
    </row>
    <row r="39" spans="4:22" x14ac:dyDescent="0.3">
      <c r="D39">
        <v>680</v>
      </c>
      <c r="E39" s="6">
        <v>17937.431352842108</v>
      </c>
      <c r="F39" s="16"/>
      <c r="G39">
        <v>226</v>
      </c>
      <c r="H39" s="6">
        <v>3660.6863280000007</v>
      </c>
      <c r="I39" s="236">
        <f>VLOOKUP(G39,'VDs DUELOS'!$D$2:$G$1568,4,0)-H39</f>
        <v>0</v>
      </c>
      <c r="P39" t="s">
        <v>47</v>
      </c>
      <c r="Q39" t="s">
        <v>829</v>
      </c>
      <c r="R39" s="6">
        <v>87169.63</v>
      </c>
      <c r="S39" s="6">
        <v>19</v>
      </c>
      <c r="T39" s="6">
        <v>4587.8752631578946</v>
      </c>
      <c r="U39" s="6">
        <v>7340.6004210526316</v>
      </c>
      <c r="V39" s="6"/>
    </row>
    <row r="40" spans="4:22" x14ac:dyDescent="0.3">
      <c r="D40">
        <v>690</v>
      </c>
      <c r="E40" s="6">
        <v>20696.437506526319</v>
      </c>
      <c r="F40" s="16"/>
      <c r="G40">
        <v>229</v>
      </c>
      <c r="H40" s="6">
        <v>-21.844448000000003</v>
      </c>
      <c r="I40" s="236" t="e">
        <f>VLOOKUP(G40,'VDs DUELOS'!$D$2:$G$1568,4,0)-H40</f>
        <v>#N/A</v>
      </c>
      <c r="P40" t="s">
        <v>49</v>
      </c>
      <c r="Q40" t="s">
        <v>502</v>
      </c>
      <c r="R40" s="6">
        <v>75721.81</v>
      </c>
      <c r="S40" s="6">
        <v>19</v>
      </c>
      <c r="T40" s="6">
        <v>3985.3584210526315</v>
      </c>
      <c r="U40" s="6">
        <v>6376.5734736842105</v>
      </c>
      <c r="V40" s="6"/>
    </row>
    <row r="41" spans="4:22" x14ac:dyDescent="0.3">
      <c r="D41">
        <v>702</v>
      </c>
      <c r="E41" s="6">
        <v>30793.746296000005</v>
      </c>
      <c r="F41" s="16"/>
      <c r="G41">
        <v>231</v>
      </c>
      <c r="H41" s="6">
        <v>2345.6812719999998</v>
      </c>
      <c r="I41" s="236">
        <f>VLOOKUP(G41,'VDs DUELOS'!$D$2:$G$1568,4,0)-H41</f>
        <v>0</v>
      </c>
      <c r="P41" t="s">
        <v>50</v>
      </c>
      <c r="Q41" t="s">
        <v>503</v>
      </c>
      <c r="R41" s="6">
        <v>96837.440000000002</v>
      </c>
      <c r="S41" s="6">
        <v>20</v>
      </c>
      <c r="T41" s="6">
        <v>4841.8720000000003</v>
      </c>
      <c r="U41" s="6">
        <v>7746.9952000000012</v>
      </c>
      <c r="V41" s="6"/>
    </row>
    <row r="42" spans="4:22" x14ac:dyDescent="0.3">
      <c r="D42">
        <v>805</v>
      </c>
      <c r="E42" s="6">
        <v>19854.542992000006</v>
      </c>
      <c r="F42" s="16"/>
      <c r="G42">
        <v>239</v>
      </c>
      <c r="H42" s="6">
        <v>0</v>
      </c>
      <c r="I42" s="236" t="e">
        <f>VLOOKUP(G42,'VDs DUELOS'!$D$2:$G$1568,4,0)-H42</f>
        <v>#N/A</v>
      </c>
      <c r="P42" t="s">
        <v>52</v>
      </c>
      <c r="Q42" t="s">
        <v>504</v>
      </c>
      <c r="R42" s="6">
        <v>35886.97</v>
      </c>
      <c r="S42" s="6">
        <v>18</v>
      </c>
      <c r="T42" s="6">
        <v>1993.7205555555556</v>
      </c>
      <c r="U42" s="6">
        <v>3189.952888888889</v>
      </c>
      <c r="V42" s="6"/>
    </row>
    <row r="43" spans="4:22" x14ac:dyDescent="0.3">
      <c r="D43">
        <v>823</v>
      </c>
      <c r="E43" s="6">
        <v>17425.50010526316</v>
      </c>
      <c r="F43" s="16"/>
      <c r="G43">
        <v>241</v>
      </c>
      <c r="H43" s="6">
        <v>3050.4280880000001</v>
      </c>
      <c r="I43" s="236">
        <f>VLOOKUP(G43,'VDs DUELOS'!$D$2:$G$1568,4,0)-H43</f>
        <v>0</v>
      </c>
      <c r="P43" t="s">
        <v>53</v>
      </c>
      <c r="Q43" t="s">
        <v>505</v>
      </c>
      <c r="R43" s="6">
        <v>48608.2</v>
      </c>
      <c r="S43" s="6">
        <v>19</v>
      </c>
      <c r="T43" s="6">
        <v>2558.3263157894735</v>
      </c>
      <c r="U43" s="6">
        <v>4093.3221052631579</v>
      </c>
      <c r="V43" s="6"/>
    </row>
    <row r="44" spans="4:22" x14ac:dyDescent="0.3">
      <c r="D44">
        <v>827</v>
      </c>
      <c r="E44" s="6">
        <v>29284.07304294737</v>
      </c>
      <c r="F44" s="16"/>
      <c r="G44">
        <v>246</v>
      </c>
      <c r="H44" s="6">
        <v>7558.8952879999997</v>
      </c>
      <c r="I44" s="236">
        <f>VLOOKUP(G44,'VDs DUELOS'!$D$2:$G$1568,4,0)-H44</f>
        <v>0</v>
      </c>
      <c r="P44" t="s">
        <v>72</v>
      </c>
      <c r="Q44" t="s">
        <v>516</v>
      </c>
      <c r="R44" s="6">
        <v>84686.13</v>
      </c>
      <c r="S44" s="6">
        <v>20</v>
      </c>
      <c r="T44" s="6">
        <v>4234.3065000000006</v>
      </c>
      <c r="U44" s="6">
        <v>6774.8904000000011</v>
      </c>
      <c r="V44" s="6"/>
    </row>
    <row r="45" spans="4:22" x14ac:dyDescent="0.3">
      <c r="D45">
        <v>847</v>
      </c>
      <c r="E45" s="6">
        <v>18773.422312842104</v>
      </c>
      <c r="F45" s="16"/>
      <c r="G45">
        <v>250</v>
      </c>
      <c r="H45" s="6">
        <v>2870.8604880000003</v>
      </c>
      <c r="I45" s="236">
        <f>VLOOKUP(G45,'VDs DUELOS'!$D$2:$G$1568,4,0)-H45</f>
        <v>0</v>
      </c>
      <c r="P45" t="s">
        <v>74</v>
      </c>
      <c r="Q45" t="s">
        <v>830</v>
      </c>
      <c r="R45" s="6">
        <v>72034.44</v>
      </c>
      <c r="S45" s="6">
        <v>19</v>
      </c>
      <c r="T45" s="6">
        <v>3791.286315789474</v>
      </c>
      <c r="U45" s="6">
        <v>6066.0581052631587</v>
      </c>
      <c r="V45" s="6"/>
    </row>
    <row r="46" spans="4:22" x14ac:dyDescent="0.3">
      <c r="D46">
        <v>910</v>
      </c>
      <c r="E46" s="6">
        <v>-1158.620688</v>
      </c>
      <c r="F46" s="16" t="s">
        <v>818</v>
      </c>
      <c r="G46">
        <v>251</v>
      </c>
      <c r="H46" s="6">
        <v>0</v>
      </c>
      <c r="I46" s="236" t="e">
        <f>VLOOKUP(G46,'VDs DUELOS'!$D$2:$G$1568,4,0)-H46</f>
        <v>#N/A</v>
      </c>
      <c r="P46" t="s">
        <v>75</v>
      </c>
      <c r="Q46" t="s">
        <v>517</v>
      </c>
      <c r="R46" s="6">
        <v>69836.62</v>
      </c>
      <c r="S46" s="6">
        <v>19</v>
      </c>
      <c r="T46" s="6">
        <v>3675.6115789473683</v>
      </c>
      <c r="U46" s="6">
        <v>5880.9785263157901</v>
      </c>
      <c r="V46" s="6"/>
    </row>
    <row r="47" spans="4:22" x14ac:dyDescent="0.3">
      <c r="D47">
        <v>916</v>
      </c>
      <c r="E47" s="6">
        <v>29362.819251789464</v>
      </c>
      <c r="F47" s="16"/>
      <c r="G47">
        <v>265</v>
      </c>
      <c r="H47" s="6">
        <v>2397.4202559999999</v>
      </c>
      <c r="I47" s="236">
        <f>VLOOKUP(G47,'VDs DUELOS'!$D$2:$G$1568,4,0)-H47</f>
        <v>0</v>
      </c>
      <c r="P47" t="s">
        <v>80</v>
      </c>
      <c r="Q47" t="s">
        <v>518</v>
      </c>
      <c r="R47" s="6">
        <v>59625.61</v>
      </c>
      <c r="S47" s="6">
        <v>20</v>
      </c>
      <c r="T47" s="6">
        <v>2981.2804999999998</v>
      </c>
      <c r="U47" s="6">
        <v>4770.0487999999996</v>
      </c>
      <c r="V47" s="6"/>
    </row>
    <row r="48" spans="4:22" x14ac:dyDescent="0.3">
      <c r="D48">
        <v>941</v>
      </c>
      <c r="E48" s="6">
        <v>16136.094696000004</v>
      </c>
      <c r="F48" s="16"/>
      <c r="G48">
        <v>270</v>
      </c>
      <c r="H48" s="6">
        <v>0</v>
      </c>
      <c r="I48" s="236" t="e">
        <f>VLOOKUP(G48,'VDs DUELOS'!$D$2:$G$1568,4,0)-H48</f>
        <v>#N/A</v>
      </c>
      <c r="P48" t="s">
        <v>81</v>
      </c>
      <c r="Q48" t="s">
        <v>831</v>
      </c>
      <c r="R48" s="6">
        <v>58865.13</v>
      </c>
      <c r="S48" s="6">
        <v>20</v>
      </c>
      <c r="T48" s="6">
        <v>2943.2565</v>
      </c>
      <c r="U48" s="6">
        <v>4709.2103999999999</v>
      </c>
      <c r="V48" s="6"/>
    </row>
    <row r="49" spans="4:22" x14ac:dyDescent="0.3">
      <c r="D49">
        <v>961</v>
      </c>
      <c r="E49" s="6">
        <v>-114.68614736842106</v>
      </c>
      <c r="F49" s="16" t="s">
        <v>818</v>
      </c>
      <c r="G49">
        <v>272</v>
      </c>
      <c r="H49" s="6">
        <v>2692.4009431578947</v>
      </c>
      <c r="I49" s="236">
        <f>VLOOKUP(G49,'VDs DUELOS'!$D$2:$G$1568,4,0)-H49</f>
        <v>0</v>
      </c>
      <c r="P49" t="s">
        <v>82</v>
      </c>
      <c r="Q49" t="s">
        <v>510</v>
      </c>
      <c r="R49" s="6">
        <v>42572.69</v>
      </c>
      <c r="S49" s="6">
        <v>20</v>
      </c>
      <c r="T49" s="6">
        <v>2128.6345000000001</v>
      </c>
      <c r="U49" s="6">
        <v>3405.8152000000005</v>
      </c>
      <c r="V49" s="6"/>
    </row>
    <row r="50" spans="4:22" x14ac:dyDescent="0.3">
      <c r="D50">
        <v>971</v>
      </c>
      <c r="E50" s="6">
        <v>17905.465517052631</v>
      </c>
      <c r="F50" s="16"/>
      <c r="G50">
        <v>293</v>
      </c>
      <c r="H50" s="6">
        <v>1556.8630577777778</v>
      </c>
      <c r="I50" s="236">
        <f>VLOOKUP(G50,'VDs DUELOS'!$D$2:$G$1568,4,0)-H50</f>
        <v>0</v>
      </c>
      <c r="P50" t="s">
        <v>83</v>
      </c>
      <c r="Q50" t="s">
        <v>519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3">
      <c r="D51">
        <v>1180</v>
      </c>
      <c r="E51" s="6">
        <v>25756.489743999999</v>
      </c>
      <c r="F51" s="16"/>
      <c r="G51">
        <v>296</v>
      </c>
      <c r="H51" s="6">
        <v>3085.4290105263158</v>
      </c>
      <c r="I51" s="236">
        <f>VLOOKUP(G51,'VDs DUELOS'!$D$2:$G$1568,4,0)-H51</f>
        <v>0</v>
      </c>
      <c r="P51" t="s">
        <v>84</v>
      </c>
      <c r="Q51" t="s">
        <v>832</v>
      </c>
      <c r="R51" s="6">
        <v>60768.68</v>
      </c>
      <c r="S51" s="6">
        <v>20</v>
      </c>
      <c r="T51" s="6">
        <v>3038.4340000000002</v>
      </c>
      <c r="U51" s="6">
        <v>4861.4944000000005</v>
      </c>
      <c r="V51" s="6"/>
    </row>
    <row r="52" spans="4:22" x14ac:dyDescent="0.3">
      <c r="D52">
        <v>1287</v>
      </c>
      <c r="E52" s="6">
        <v>27589.952597473686</v>
      </c>
      <c r="F52" s="16"/>
      <c r="G52">
        <v>306</v>
      </c>
      <c r="H52" s="6">
        <v>0</v>
      </c>
      <c r="I52" s="236" t="e">
        <f>VLOOKUP(G52,'VDs DUELOS'!$D$2:$G$1568,4,0)-H52</f>
        <v>#N/A</v>
      </c>
      <c r="P52" t="s">
        <v>71</v>
      </c>
      <c r="Q52" t="s">
        <v>520</v>
      </c>
      <c r="R52" s="6">
        <v>62743.74</v>
      </c>
      <c r="S52" s="6">
        <v>20</v>
      </c>
      <c r="T52" s="6">
        <v>3137.1869999999999</v>
      </c>
      <c r="U52" s="6">
        <v>5019.4992000000002</v>
      </c>
      <c r="V52" s="6"/>
    </row>
    <row r="53" spans="4:22" x14ac:dyDescent="0.3">
      <c r="D53">
        <v>1458</v>
      </c>
      <c r="E53" s="6">
        <v>11258.169484631579</v>
      </c>
      <c r="F53" s="16"/>
      <c r="G53">
        <v>309</v>
      </c>
      <c r="H53" s="6">
        <v>2770.2523440000004</v>
      </c>
      <c r="I53" s="236">
        <f>VLOOKUP(G53,'VDs DUELOS'!$D$2:$G$1568,4,0)-H53</f>
        <v>0</v>
      </c>
      <c r="P53" t="s">
        <v>73</v>
      </c>
      <c r="Q53" t="s">
        <v>521</v>
      </c>
      <c r="R53" s="6">
        <v>55162.89</v>
      </c>
      <c r="S53" s="6">
        <v>20</v>
      </c>
      <c r="T53" s="6">
        <v>2758.1444999999999</v>
      </c>
      <c r="U53" s="6">
        <v>4413.0312000000004</v>
      </c>
      <c r="V53" s="6"/>
    </row>
    <row r="54" spans="4:22" x14ac:dyDescent="0.3">
      <c r="D54">
        <v>1465</v>
      </c>
      <c r="E54" s="6">
        <v>47143.792016327498</v>
      </c>
      <c r="F54" s="16"/>
      <c r="G54">
        <v>316</v>
      </c>
      <c r="H54" s="6">
        <v>1375.1108320000001</v>
      </c>
      <c r="I54" s="236">
        <f>VLOOKUP(G54,'VDs DUELOS'!$D$2:$G$1568,4,0)-H54</f>
        <v>0</v>
      </c>
      <c r="P54" t="s">
        <v>76</v>
      </c>
      <c r="Q54" t="s">
        <v>511</v>
      </c>
      <c r="R54" s="6">
        <v>39998.71</v>
      </c>
      <c r="S54" s="6">
        <v>20</v>
      </c>
      <c r="T54" s="6">
        <v>1999.9355</v>
      </c>
      <c r="U54" s="6">
        <v>3199.8968000000004</v>
      </c>
      <c r="V54" s="6"/>
    </row>
    <row r="55" spans="4:22" x14ac:dyDescent="0.3">
      <c r="D55">
        <v>1526</v>
      </c>
      <c r="E55" s="6">
        <v>54259.373808077056</v>
      </c>
      <c r="F55" s="16"/>
      <c r="G55">
        <v>319</v>
      </c>
      <c r="H55" s="6">
        <v>3288.1709519999999</v>
      </c>
      <c r="I55" s="236">
        <f>VLOOKUP(G55,'VDs DUELOS'!$D$2:$G$1568,4,0)-H55</f>
        <v>0</v>
      </c>
      <c r="P55" t="s">
        <v>77</v>
      </c>
      <c r="Q55" t="s">
        <v>522</v>
      </c>
      <c r="R55" s="6">
        <v>36866.519999999997</v>
      </c>
      <c r="S55" s="6">
        <v>19</v>
      </c>
      <c r="T55" s="6">
        <v>1940.3431578947366</v>
      </c>
      <c r="U55" s="6">
        <v>3104.5490526315789</v>
      </c>
      <c r="V55" s="6"/>
    </row>
    <row r="56" spans="4:22" x14ac:dyDescent="0.3">
      <c r="D56">
        <v>1531</v>
      </c>
      <c r="E56" s="6">
        <v>16113.393212163743</v>
      </c>
      <c r="F56" s="16"/>
      <c r="G56">
        <v>320</v>
      </c>
      <c r="H56" s="6">
        <v>2227.747974736842</v>
      </c>
      <c r="I56" s="236">
        <f>VLOOKUP(G56,'VDs DUELOS'!$D$2:$G$1568,4,0)-H56</f>
        <v>0</v>
      </c>
      <c r="P56" t="s">
        <v>128</v>
      </c>
      <c r="Q56" t="s">
        <v>524</v>
      </c>
      <c r="R56" s="6">
        <v>86791.66</v>
      </c>
      <c r="S56" s="6">
        <v>20</v>
      </c>
      <c r="T56" s="6">
        <v>4339.5830000000005</v>
      </c>
      <c r="U56" s="6">
        <v>6943.332800000001</v>
      </c>
      <c r="V56" s="6"/>
    </row>
    <row r="57" spans="4:22" x14ac:dyDescent="0.3">
      <c r="D57">
        <v>1533</v>
      </c>
      <c r="E57" s="6">
        <v>26329.26014472653</v>
      </c>
      <c r="F57" s="16"/>
      <c r="G57">
        <v>327</v>
      </c>
      <c r="H57" s="6">
        <v>1351.9703747368421</v>
      </c>
      <c r="I57" s="236">
        <f>VLOOKUP(G57,'VDs DUELOS'!$D$2:$G$1568,4,0)-H57</f>
        <v>0</v>
      </c>
      <c r="P57" t="s">
        <v>124</v>
      </c>
      <c r="Q57" t="s">
        <v>525</v>
      </c>
      <c r="R57" s="6">
        <v>87060.79</v>
      </c>
      <c r="S57" s="6">
        <v>20</v>
      </c>
      <c r="T57" s="6">
        <v>4353.0394999999999</v>
      </c>
      <c r="U57" s="6">
        <v>6964.8631999999998</v>
      </c>
      <c r="V57" s="6"/>
    </row>
    <row r="58" spans="4:22" x14ac:dyDescent="0.3">
      <c r="D58">
        <v>1576</v>
      </c>
      <c r="E58" s="6">
        <v>23215.197297497074</v>
      </c>
      <c r="F58" s="16"/>
      <c r="G58">
        <v>335</v>
      </c>
      <c r="H58" s="6">
        <v>1067.4322021052633</v>
      </c>
      <c r="I58" s="236">
        <f>VLOOKUP(G58,'VDs DUELOS'!$D$2:$G$1568,4,0)-H58</f>
        <v>0</v>
      </c>
      <c r="P58" t="s">
        <v>125</v>
      </c>
      <c r="Q58" t="s">
        <v>526</v>
      </c>
      <c r="R58" s="6">
        <v>80156.479999999996</v>
      </c>
      <c r="S58" s="6">
        <v>20</v>
      </c>
      <c r="T58" s="6">
        <v>4007.8239999999996</v>
      </c>
      <c r="U58" s="6">
        <v>6412.5183999999999</v>
      </c>
      <c r="V58" s="6"/>
    </row>
    <row r="59" spans="4:22" x14ac:dyDescent="0.3">
      <c r="D59">
        <v>1578</v>
      </c>
      <c r="E59" s="6">
        <v>21290.293282479532</v>
      </c>
      <c r="F59" s="16"/>
      <c r="G59">
        <v>352</v>
      </c>
      <c r="H59" s="6">
        <v>11541.314968000001</v>
      </c>
      <c r="I59" s="236">
        <f>VLOOKUP(G59,'VDs DUELOS'!$D$2:$G$1568,4,0)-H59</f>
        <v>0</v>
      </c>
      <c r="P59" t="s">
        <v>126</v>
      </c>
      <c r="Q59" t="s">
        <v>527</v>
      </c>
      <c r="R59" s="6">
        <v>74527.56</v>
      </c>
      <c r="S59" s="6">
        <v>19</v>
      </c>
      <c r="T59" s="6">
        <v>3922.5031578947369</v>
      </c>
      <c r="U59" s="6">
        <v>6276.005052631579</v>
      </c>
      <c r="V59" s="6"/>
    </row>
    <row r="60" spans="4:22" x14ac:dyDescent="0.3">
      <c r="D60">
        <v>1581</v>
      </c>
      <c r="E60" s="6">
        <v>11742.297935999999</v>
      </c>
      <c r="F60" s="16"/>
      <c r="G60">
        <v>354</v>
      </c>
      <c r="H60" s="6">
        <v>6007.9354240000002</v>
      </c>
      <c r="I60" s="236">
        <f>VLOOKUP(G60,'VDs DUELOS'!$D$2:$G$1568,4,0)-H60</f>
        <v>0</v>
      </c>
      <c r="P60" t="s">
        <v>129</v>
      </c>
      <c r="Q60" t="s">
        <v>528</v>
      </c>
      <c r="R60" s="6">
        <v>73761.73</v>
      </c>
      <c r="S60" s="6">
        <v>19</v>
      </c>
      <c r="T60" s="6">
        <v>3882.1963157894734</v>
      </c>
      <c r="U60" s="6">
        <v>6211.5141052631579</v>
      </c>
      <c r="V60" s="6"/>
    </row>
    <row r="61" spans="4:22" x14ac:dyDescent="0.3">
      <c r="D61">
        <v>1592</v>
      </c>
      <c r="E61" s="6">
        <v>10941.637151157895</v>
      </c>
      <c r="F61" s="16"/>
      <c r="G61">
        <v>362</v>
      </c>
      <c r="H61" s="6">
        <v>1658.4367578947367</v>
      </c>
      <c r="I61" s="236">
        <f>VLOOKUP(G61,'VDs DUELOS'!$D$2:$G$1568,4,0)-H61</f>
        <v>0</v>
      </c>
      <c r="P61" t="s">
        <v>132</v>
      </c>
      <c r="Q61" t="s">
        <v>529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3">
      <c r="D62">
        <v>1650</v>
      </c>
      <c r="E62" s="6">
        <v>11751.009149473684</v>
      </c>
      <c r="F62" s="16"/>
      <c r="G62">
        <v>363</v>
      </c>
      <c r="H62" s="6">
        <v>5317.0994160000009</v>
      </c>
      <c r="I62" s="236">
        <f>VLOOKUP(G62,'VDs DUELOS'!$D$2:$G$1568,4,0)-H62</f>
        <v>0</v>
      </c>
      <c r="P62" t="s">
        <v>133</v>
      </c>
      <c r="Q62" t="s">
        <v>530</v>
      </c>
      <c r="R62" s="6">
        <v>75262.710000000006</v>
      </c>
      <c r="S62" s="6">
        <v>19</v>
      </c>
      <c r="T62" s="6">
        <v>3961.1952631578952</v>
      </c>
      <c r="U62" s="6">
        <v>6337.9124210526325</v>
      </c>
      <c r="V62" s="6"/>
    </row>
    <row r="63" spans="4:22" x14ac:dyDescent="0.3">
      <c r="D63">
        <v>1691</v>
      </c>
      <c r="E63" s="6">
        <v>22504.979380210527</v>
      </c>
      <c r="F63" s="16"/>
      <c r="G63">
        <v>380</v>
      </c>
      <c r="H63" s="6">
        <v>1603.6966231578949</v>
      </c>
      <c r="I63" s="236">
        <f>VLOOKUP(G63,'VDs DUELOS'!$D$2:$G$1568,4,0)-H63</f>
        <v>0</v>
      </c>
      <c r="P63" t="s">
        <v>134</v>
      </c>
      <c r="Q63" t="s">
        <v>531</v>
      </c>
      <c r="R63" s="6">
        <v>56224.9</v>
      </c>
      <c r="S63" s="6">
        <v>20</v>
      </c>
      <c r="T63" s="6">
        <v>2811.2449999999999</v>
      </c>
      <c r="U63" s="6">
        <v>4497.9920000000002</v>
      </c>
      <c r="V63" s="6"/>
    </row>
    <row r="64" spans="4:22" x14ac:dyDescent="0.3">
      <c r="D64">
        <v>1742</v>
      </c>
      <c r="E64" s="6">
        <v>21936.877128842109</v>
      </c>
      <c r="F64" s="16"/>
      <c r="G64">
        <v>388</v>
      </c>
      <c r="H64" s="6">
        <v>3089.50936</v>
      </c>
      <c r="I64" s="236">
        <f>VLOOKUP(G64,'VDs DUELOS'!$D$2:$G$1568,4,0)-H64</f>
        <v>0</v>
      </c>
      <c r="P64" t="s">
        <v>123</v>
      </c>
      <c r="Q64" t="s">
        <v>532</v>
      </c>
      <c r="R64" s="6">
        <v>85421.29</v>
      </c>
      <c r="S64" s="6">
        <v>20</v>
      </c>
      <c r="T64" s="6">
        <v>4271.0644999999995</v>
      </c>
      <c r="U64" s="6">
        <v>6833.7031999999999</v>
      </c>
      <c r="V64" s="6"/>
    </row>
    <row r="65" spans="4:22" x14ac:dyDescent="0.3">
      <c r="D65">
        <v>1767</v>
      </c>
      <c r="E65" s="6">
        <v>26362.735456608185</v>
      </c>
      <c r="F65" s="16"/>
      <c r="G65">
        <v>403</v>
      </c>
      <c r="H65" s="6">
        <v>3322.6478879999995</v>
      </c>
      <c r="I65" s="236">
        <f>VLOOKUP(G65,'VDs DUELOS'!$D$2:$G$1568,4,0)-H65</f>
        <v>0</v>
      </c>
      <c r="P65" t="s">
        <v>91</v>
      </c>
      <c r="Q65" t="s">
        <v>554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3">
      <c r="D66">
        <v>1789</v>
      </c>
      <c r="E66" s="6">
        <v>14637.596592842108</v>
      </c>
      <c r="F66" s="16"/>
      <c r="G66">
        <v>423</v>
      </c>
      <c r="H66" s="6">
        <v>1647.9860000000001</v>
      </c>
      <c r="I66" s="236">
        <f>VLOOKUP(G66,'VDs DUELOS'!$D$2:$G$1568,4,0)-H66</f>
        <v>0</v>
      </c>
      <c r="P66" t="s">
        <v>93</v>
      </c>
      <c r="Q66" t="s">
        <v>555</v>
      </c>
      <c r="R66" s="6">
        <v>81445.899999999994</v>
      </c>
      <c r="S66" s="6">
        <v>19</v>
      </c>
      <c r="T66" s="6">
        <v>4286.6263157894737</v>
      </c>
      <c r="U66" s="6">
        <v>6858.6021052631586</v>
      </c>
      <c r="V66" s="6"/>
    </row>
    <row r="67" spans="4:22" x14ac:dyDescent="0.3">
      <c r="D67">
        <v>1821</v>
      </c>
      <c r="E67" s="6">
        <v>13299.252728000003</v>
      </c>
      <c r="F67" s="16"/>
      <c r="G67">
        <v>424</v>
      </c>
      <c r="H67" s="6">
        <v>36.64752</v>
      </c>
      <c r="I67" s="236" t="e">
        <f>VLOOKUP(G67,'VDs DUELOS'!$D$2:$G$1568,4,0)-H67</f>
        <v>#N/A</v>
      </c>
      <c r="P67" t="s">
        <v>94</v>
      </c>
      <c r="Q67" t="s">
        <v>556</v>
      </c>
      <c r="R67" s="6">
        <v>58389.81</v>
      </c>
      <c r="S67" s="6">
        <v>19</v>
      </c>
      <c r="T67" s="6">
        <v>3073.1478947368419</v>
      </c>
      <c r="U67" s="6">
        <v>4917.036631578947</v>
      </c>
      <c r="V67" s="6"/>
    </row>
    <row r="68" spans="4:22" x14ac:dyDescent="0.3">
      <c r="D68">
        <v>1905</v>
      </c>
      <c r="E68" s="6">
        <v>-1544.8275839999999</v>
      </c>
      <c r="F68" s="16" t="s">
        <v>818</v>
      </c>
      <c r="G68">
        <v>433</v>
      </c>
      <c r="H68" s="6">
        <v>1114.2883536842105</v>
      </c>
      <c r="I68" s="236">
        <f>VLOOKUP(G68,'VDs DUELOS'!$D$2:$G$1568,4,0)-H68</f>
        <v>0</v>
      </c>
      <c r="P68" t="s">
        <v>95</v>
      </c>
      <c r="Q68" t="s">
        <v>557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3">
      <c r="D69">
        <v>1906</v>
      </c>
      <c r="E69" s="6">
        <v>26819.571720000004</v>
      </c>
      <c r="F69" s="16"/>
      <c r="G69">
        <v>436</v>
      </c>
      <c r="H69" s="6">
        <v>1875.022947368421</v>
      </c>
      <c r="I69" s="236">
        <f>VLOOKUP(G69,'VDs DUELOS'!$D$2:$G$1568,4,0)-H69</f>
        <v>0</v>
      </c>
      <c r="P69" t="s">
        <v>97</v>
      </c>
      <c r="Q69" t="s">
        <v>558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3">
      <c r="D70">
        <v>1921</v>
      </c>
      <c r="E70" s="6">
        <v>10642.992350736844</v>
      </c>
      <c r="F70" s="16"/>
      <c r="G70">
        <v>438</v>
      </c>
      <c r="H70" s="6">
        <v>2966.8550063157895</v>
      </c>
      <c r="I70" s="236">
        <f>VLOOKUP(G70,'VDs DUELOS'!$D$2:$G$1568,4,0)-H70</f>
        <v>0</v>
      </c>
      <c r="P70" t="s">
        <v>92</v>
      </c>
      <c r="Q70" t="s">
        <v>559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3">
      <c r="D71">
        <v>2421</v>
      </c>
      <c r="E71" s="6">
        <v>18169.484825263156</v>
      </c>
      <c r="F71" s="16"/>
      <c r="G71">
        <v>442</v>
      </c>
      <c r="H71" s="6">
        <v>3774.1247760000001</v>
      </c>
      <c r="I71" s="236">
        <f>VLOOKUP(G71,'VDs DUELOS'!$D$2:$G$1568,4,0)-H71</f>
        <v>0</v>
      </c>
      <c r="P71" t="s">
        <v>104</v>
      </c>
      <c r="Q71" t="s">
        <v>561</v>
      </c>
      <c r="R71" s="6">
        <v>89933.06</v>
      </c>
      <c r="S71" s="6">
        <v>19</v>
      </c>
      <c r="T71" s="6">
        <v>4733.3189473684206</v>
      </c>
      <c r="U71" s="6">
        <v>7573.310315789473</v>
      </c>
      <c r="V71" s="6"/>
    </row>
    <row r="72" spans="4:22" x14ac:dyDescent="0.3">
      <c r="D72">
        <v>2441</v>
      </c>
      <c r="E72" s="6">
        <v>15748.072444631578</v>
      </c>
      <c r="F72" s="16"/>
      <c r="G72">
        <v>446</v>
      </c>
      <c r="H72" s="6">
        <v>2348.9554640000001</v>
      </c>
      <c r="I72" s="236">
        <f>VLOOKUP(G72,'VDs DUELOS'!$D$2:$G$1568,4,0)-H72</f>
        <v>0</v>
      </c>
      <c r="P72" t="s">
        <v>105</v>
      </c>
      <c r="Q72" t="s">
        <v>562</v>
      </c>
      <c r="R72" s="6">
        <v>59538.91</v>
      </c>
      <c r="S72" s="6">
        <v>19</v>
      </c>
      <c r="T72" s="6">
        <v>3133.6268421052632</v>
      </c>
      <c r="U72" s="6">
        <v>5013.8029473684219</v>
      </c>
      <c r="V72" s="6"/>
    </row>
    <row r="73" spans="4:22" x14ac:dyDescent="0.3">
      <c r="D73">
        <v>2518</v>
      </c>
      <c r="E73" s="6">
        <v>44207.392208000012</v>
      </c>
      <c r="F73" s="16"/>
      <c r="G73">
        <v>461</v>
      </c>
      <c r="H73" s="6">
        <v>1193.7490320000002</v>
      </c>
      <c r="I73" s="236">
        <f>VLOOKUP(G73,'VDs DUELOS'!$D$2:$G$1568,4,0)-H73</f>
        <v>0</v>
      </c>
      <c r="P73" t="s">
        <v>107</v>
      </c>
      <c r="Q73" t="s">
        <v>563</v>
      </c>
      <c r="R73" s="6">
        <v>50165.279999999999</v>
      </c>
      <c r="S73" s="6">
        <v>18</v>
      </c>
      <c r="T73" s="6">
        <v>2786.96</v>
      </c>
      <c r="U73" s="6">
        <v>4459.1360000000004</v>
      </c>
      <c r="V73" s="6"/>
    </row>
    <row r="74" spans="4:22" x14ac:dyDescent="0.3">
      <c r="D74">
        <v>2565</v>
      </c>
      <c r="E74" s="6">
        <v>35324.482954947365</v>
      </c>
      <c r="F74" s="16"/>
      <c r="G74">
        <v>475</v>
      </c>
      <c r="H74" s="6">
        <v>42.002640000000007</v>
      </c>
      <c r="I74" s="236" t="e">
        <f>VLOOKUP(G74,'VDs DUELOS'!$D$2:$G$1568,4,0)-H74</f>
        <v>#N/A</v>
      </c>
      <c r="P74" t="s">
        <v>108</v>
      </c>
      <c r="Q74" t="s">
        <v>564</v>
      </c>
      <c r="R74" s="6">
        <v>37707.980000000003</v>
      </c>
      <c r="S74" s="6">
        <v>19</v>
      </c>
      <c r="T74" s="6">
        <v>1984.6305263157897</v>
      </c>
      <c r="U74" s="6">
        <v>3175.4088421052638</v>
      </c>
      <c r="V74" s="6"/>
    </row>
    <row r="75" spans="4:22" x14ac:dyDescent="0.3">
      <c r="D75">
        <v>2685</v>
      </c>
      <c r="E75" s="6">
        <v>24131.033360467838</v>
      </c>
      <c r="F75" s="16"/>
      <c r="G75">
        <v>481</v>
      </c>
      <c r="H75" s="6">
        <v>5053.7110484210534</v>
      </c>
      <c r="I75" s="236">
        <f>VLOOKUP(G75,'VDs DUELOS'!$D$2:$G$1568,4,0)-H75</f>
        <v>0</v>
      </c>
      <c r="P75" t="s">
        <v>103</v>
      </c>
      <c r="Q75" t="s">
        <v>565</v>
      </c>
      <c r="R75" s="6">
        <v>40034.400000000001</v>
      </c>
      <c r="S75" s="6">
        <v>19</v>
      </c>
      <c r="T75" s="6">
        <v>2107.0736842105266</v>
      </c>
      <c r="U75" s="6">
        <v>3371.3178947368428</v>
      </c>
      <c r="V75" s="6"/>
    </row>
    <row r="76" spans="4:22" x14ac:dyDescent="0.3">
      <c r="D76">
        <v>3166</v>
      </c>
      <c r="E76" s="6">
        <v>22335.625658526315</v>
      </c>
      <c r="F76" s="16"/>
      <c r="G76">
        <v>487</v>
      </c>
      <c r="H76" s="6">
        <v>2097.1960673684212</v>
      </c>
      <c r="I76" s="236">
        <f>VLOOKUP(G76,'VDs DUELOS'!$D$2:$G$1568,4,0)-H76</f>
        <v>0</v>
      </c>
      <c r="P76" t="s">
        <v>19</v>
      </c>
      <c r="Q76" t="s">
        <v>575</v>
      </c>
      <c r="R76" s="6">
        <v>74670.039999999994</v>
      </c>
      <c r="S76" s="6">
        <v>20</v>
      </c>
      <c r="T76" s="6">
        <v>3733.5019999999995</v>
      </c>
      <c r="U76" s="6">
        <v>5973.6031999999996</v>
      </c>
      <c r="V76" s="6"/>
    </row>
    <row r="77" spans="4:22" x14ac:dyDescent="0.3">
      <c r="D77">
        <v>3179</v>
      </c>
      <c r="E77" s="6">
        <v>8317.3461914385971</v>
      </c>
      <c r="F77" s="16"/>
      <c r="G77">
        <v>508</v>
      </c>
      <c r="H77" s="6">
        <v>0</v>
      </c>
      <c r="I77" s="236" t="e">
        <f>VLOOKUP(G77,'VDs DUELOS'!$D$2:$G$1568,4,0)-H77</f>
        <v>#N/A</v>
      </c>
      <c r="P77" t="s">
        <v>20</v>
      </c>
      <c r="Q77" t="s">
        <v>576</v>
      </c>
      <c r="R77" s="6">
        <v>87690.07</v>
      </c>
      <c r="S77" s="6">
        <v>20</v>
      </c>
      <c r="T77" s="6">
        <v>4384.5035000000007</v>
      </c>
      <c r="U77" s="6">
        <v>7015.2056000000011</v>
      </c>
      <c r="V77" s="6"/>
    </row>
    <row r="78" spans="4:22" x14ac:dyDescent="0.3">
      <c r="D78">
        <v>3329</v>
      </c>
      <c r="E78" s="6">
        <v>41427.023424000006</v>
      </c>
      <c r="F78" s="16"/>
      <c r="G78">
        <v>511</v>
      </c>
      <c r="H78" s="6">
        <v>1986.0527410526317</v>
      </c>
      <c r="I78" s="236">
        <f>VLOOKUP(G78,'VDs DUELOS'!$D$2:$G$1568,4,0)-H78</f>
        <v>0</v>
      </c>
      <c r="P78" t="s">
        <v>21</v>
      </c>
      <c r="Q78" t="s">
        <v>577</v>
      </c>
      <c r="R78" s="6">
        <v>76920.179999999993</v>
      </c>
      <c r="S78" s="6">
        <v>20</v>
      </c>
      <c r="T78" s="6">
        <v>3846.0089999999996</v>
      </c>
      <c r="U78" s="6">
        <v>6153.6143999999995</v>
      </c>
      <c r="V78" s="6"/>
    </row>
    <row r="79" spans="4:22" x14ac:dyDescent="0.3">
      <c r="D79">
        <v>3529</v>
      </c>
      <c r="E79" s="6">
        <v>11568.491847125508</v>
      </c>
      <c r="F79" s="16"/>
      <c r="G79">
        <v>525</v>
      </c>
      <c r="H79" s="6">
        <v>0</v>
      </c>
      <c r="I79" s="236" t="e">
        <f>VLOOKUP(G79,'VDs DUELOS'!$D$2:$G$1568,4,0)-H79</f>
        <v>#N/A</v>
      </c>
      <c r="P79" t="s">
        <v>22</v>
      </c>
      <c r="Q79" t="s">
        <v>578</v>
      </c>
      <c r="R79" s="6">
        <v>58001.05</v>
      </c>
      <c r="S79" s="6">
        <v>20</v>
      </c>
      <c r="T79" s="6">
        <v>2900.0525000000002</v>
      </c>
      <c r="U79" s="6">
        <v>4640.0840000000007</v>
      </c>
      <c r="V79" s="6"/>
    </row>
    <row r="80" spans="4:22" x14ac:dyDescent="0.3">
      <c r="D80">
        <v>3755</v>
      </c>
      <c r="E80" s="6">
        <v>13847.426188915035</v>
      </c>
      <c r="F80" s="16"/>
      <c r="G80">
        <v>526</v>
      </c>
      <c r="H80" s="6">
        <v>0</v>
      </c>
      <c r="I80" s="236" t="e">
        <f>VLOOKUP(G80,'VDs DUELOS'!$D$2:$G$1568,4,0)-H80</f>
        <v>#N/A</v>
      </c>
      <c r="P80" t="s">
        <v>23</v>
      </c>
      <c r="Q80" t="s">
        <v>579</v>
      </c>
      <c r="R80" s="6">
        <v>59280.41</v>
      </c>
      <c r="S80" s="6">
        <v>20</v>
      </c>
      <c r="T80" s="6">
        <v>2964.0205000000001</v>
      </c>
      <c r="U80" s="6">
        <v>4742.4328000000005</v>
      </c>
      <c r="V80" s="6"/>
    </row>
    <row r="81" spans="4:22" x14ac:dyDescent="0.3">
      <c r="D81">
        <v>4118</v>
      </c>
      <c r="E81" s="6">
        <v>22891.523117473687</v>
      </c>
      <c r="F81" s="16"/>
      <c r="G81">
        <v>528</v>
      </c>
      <c r="H81" s="6">
        <v>2040.466837894737</v>
      </c>
      <c r="I81" s="236">
        <f>VLOOKUP(G81,'VDs DUELOS'!$D$2:$G$1568,4,0)-H81</f>
        <v>0</v>
      </c>
      <c r="P81" t="s">
        <v>26</v>
      </c>
      <c r="Q81" t="s">
        <v>833</v>
      </c>
      <c r="R81" s="6">
        <v>104484.82</v>
      </c>
      <c r="S81" s="6">
        <v>20</v>
      </c>
      <c r="T81" s="6">
        <v>5224.241</v>
      </c>
      <c r="U81" s="6">
        <v>8358.7856000000011</v>
      </c>
      <c r="V81" s="6"/>
    </row>
    <row r="82" spans="4:22" x14ac:dyDescent="0.3">
      <c r="D82">
        <v>4203</v>
      </c>
      <c r="E82" s="6">
        <v>14509.903547789476</v>
      </c>
      <c r="F82" s="16"/>
      <c r="G82">
        <v>530</v>
      </c>
      <c r="H82" s="6">
        <v>2155.6826526315795</v>
      </c>
      <c r="I82" s="236">
        <f>VLOOKUP(G82,'VDs DUELOS'!$D$2:$G$1568,4,0)-H82</f>
        <v>0</v>
      </c>
      <c r="P82" t="s">
        <v>27</v>
      </c>
      <c r="Q82" t="s">
        <v>568</v>
      </c>
      <c r="R82" s="6">
        <v>98182.09</v>
      </c>
      <c r="S82" s="6">
        <v>20</v>
      </c>
      <c r="T82" s="6">
        <v>4909.1044999999995</v>
      </c>
      <c r="U82" s="6">
        <v>7854.5671999999995</v>
      </c>
      <c r="V82" s="6"/>
    </row>
    <row r="83" spans="4:22" x14ac:dyDescent="0.3">
      <c r="D83">
        <v>4220</v>
      </c>
      <c r="E83" s="6">
        <v>17489.08666821053</v>
      </c>
      <c r="F83" s="16"/>
      <c r="G83">
        <v>540</v>
      </c>
      <c r="H83" s="6">
        <v>0</v>
      </c>
      <c r="I83" s="236" t="e">
        <f>VLOOKUP(G83,'VDs DUELOS'!$D$2:$G$1568,4,0)-H83</f>
        <v>#N/A</v>
      </c>
      <c r="P83" t="s">
        <v>28</v>
      </c>
      <c r="Q83" t="s">
        <v>569</v>
      </c>
      <c r="R83" s="6">
        <v>47690.99</v>
      </c>
      <c r="S83" s="6">
        <v>18</v>
      </c>
      <c r="T83" s="6">
        <v>2649.4994444444442</v>
      </c>
      <c r="U83" s="6">
        <v>4239.1991111111111</v>
      </c>
      <c r="V83" s="6"/>
    </row>
    <row r="84" spans="4:22" x14ac:dyDescent="0.3">
      <c r="D84">
        <v>4271</v>
      </c>
      <c r="E84" s="6">
        <v>18748.041053567253</v>
      </c>
      <c r="F84" s="16"/>
      <c r="G84">
        <v>545</v>
      </c>
      <c r="H84" s="6">
        <v>0</v>
      </c>
      <c r="I84" s="236" t="e">
        <f>VLOOKUP(G84,'VDs DUELOS'!$D$2:$G$1568,4,0)-H84</f>
        <v>#N/A</v>
      </c>
      <c r="P84" t="s">
        <v>31</v>
      </c>
      <c r="Q84" t="s">
        <v>570</v>
      </c>
      <c r="R84" s="6">
        <v>77799.63</v>
      </c>
      <c r="S84" s="6">
        <v>18</v>
      </c>
      <c r="T84" s="6">
        <v>4322.2016666666668</v>
      </c>
      <c r="U84" s="6">
        <v>6915.5226666666676</v>
      </c>
      <c r="V84" s="6"/>
    </row>
    <row r="85" spans="4:22" x14ac:dyDescent="0.3">
      <c r="D85">
        <v>4275</v>
      </c>
      <c r="E85" s="6">
        <v>21842.919762760237</v>
      </c>
      <c r="F85" s="16"/>
      <c r="G85">
        <v>547</v>
      </c>
      <c r="H85" s="6">
        <v>3944.8164378947367</v>
      </c>
      <c r="I85" s="236">
        <f>VLOOKUP(G85,'VDs DUELOS'!$D$2:$G$1568,4,0)-H85</f>
        <v>0</v>
      </c>
      <c r="P85" t="s">
        <v>32</v>
      </c>
      <c r="Q85" t="s">
        <v>571</v>
      </c>
      <c r="R85" s="6">
        <v>61053.37</v>
      </c>
      <c r="S85" s="6">
        <v>20</v>
      </c>
      <c r="T85" s="6">
        <v>3052.6685000000002</v>
      </c>
      <c r="U85" s="6">
        <v>4884.2696000000005</v>
      </c>
      <c r="V85" s="6"/>
    </row>
    <row r="86" spans="4:22" x14ac:dyDescent="0.3">
      <c r="D86">
        <v>4352</v>
      </c>
      <c r="E86" s="6">
        <v>28924.282218011696</v>
      </c>
      <c r="F86" s="16"/>
      <c r="G86">
        <v>556</v>
      </c>
      <c r="H86" s="6">
        <v>10940.625229473684</v>
      </c>
      <c r="I86" s="236">
        <f>VLOOKUP(G86,'VDs DUELOS'!$D$2:$G$1568,4,0)-H86</f>
        <v>0</v>
      </c>
      <c r="P86" t="s">
        <v>29</v>
      </c>
      <c r="Q86" t="s">
        <v>572</v>
      </c>
      <c r="R86" s="6">
        <v>78099.429999999993</v>
      </c>
      <c r="S86" s="6">
        <v>20</v>
      </c>
      <c r="T86" s="6">
        <v>3904.9714999999997</v>
      </c>
      <c r="U86" s="6">
        <v>6247.9543999999996</v>
      </c>
      <c r="V86" s="6"/>
    </row>
    <row r="87" spans="4:22" x14ac:dyDescent="0.3">
      <c r="D87">
        <v>4657</v>
      </c>
      <c r="E87" s="6">
        <v>13146.295517052629</v>
      </c>
      <c r="F87" s="16"/>
      <c r="G87">
        <v>558</v>
      </c>
      <c r="H87" s="6">
        <v>1702.8742400000001</v>
      </c>
      <c r="I87" s="236">
        <f>VLOOKUP(G87,'VDs DUELOS'!$D$2:$G$1568,4,0)-H87</f>
        <v>0</v>
      </c>
      <c r="P87" t="s">
        <v>30</v>
      </c>
      <c r="Q87" t="s">
        <v>573</v>
      </c>
      <c r="R87" s="6">
        <v>50649.41</v>
      </c>
      <c r="S87" s="6">
        <v>20</v>
      </c>
      <c r="T87" s="6">
        <v>2532.4705000000004</v>
      </c>
      <c r="U87" s="6">
        <v>4051.9528000000009</v>
      </c>
      <c r="V87" s="6"/>
    </row>
    <row r="88" spans="4:22" x14ac:dyDescent="0.3">
      <c r="D88">
        <v>4883</v>
      </c>
      <c r="E88" s="6">
        <v>22420.405515789469</v>
      </c>
      <c r="F88" s="16"/>
      <c r="G88">
        <v>572</v>
      </c>
      <c r="H88" s="6">
        <v>0</v>
      </c>
      <c r="I88" s="236" t="e">
        <f>VLOOKUP(G88,'VDs DUELOS'!$D$2:$G$1568,4,0)-H88</f>
        <v>#N/A</v>
      </c>
      <c r="P88" t="s">
        <v>35</v>
      </c>
      <c r="Q88" t="s">
        <v>582</v>
      </c>
      <c r="R88" s="6">
        <v>91857.59</v>
      </c>
      <c r="S88" s="6">
        <v>19</v>
      </c>
      <c r="T88" s="6">
        <v>4834.6099999999997</v>
      </c>
      <c r="U88" s="6">
        <v>7735.3760000000002</v>
      </c>
      <c r="V88" s="6"/>
    </row>
    <row r="89" spans="4:22" x14ac:dyDescent="0.3">
      <c r="D89">
        <v>5014</v>
      </c>
      <c r="E89" s="6">
        <v>9820.7410877192997</v>
      </c>
      <c r="F89" s="16"/>
      <c r="G89">
        <v>577</v>
      </c>
      <c r="H89" s="6">
        <v>0</v>
      </c>
      <c r="I89" s="236" t="e">
        <f>VLOOKUP(G89,'VDs DUELOS'!$D$2:$G$1568,4,0)-H89</f>
        <v>#N/A</v>
      </c>
      <c r="P89" t="s">
        <v>36</v>
      </c>
      <c r="Q89" t="s">
        <v>583</v>
      </c>
      <c r="R89" s="6">
        <v>102553.78</v>
      </c>
      <c r="S89" s="6">
        <v>19</v>
      </c>
      <c r="T89" s="6">
        <v>5397.5673684210524</v>
      </c>
      <c r="U89" s="6">
        <v>8636.1077894736845</v>
      </c>
      <c r="V89" s="6"/>
    </row>
    <row r="90" spans="4:22" x14ac:dyDescent="0.3">
      <c r="D90">
        <v>5113</v>
      </c>
      <c r="E90" s="6">
        <v>-1193.1034442105263</v>
      </c>
      <c r="F90" s="16" t="s">
        <v>818</v>
      </c>
      <c r="G90">
        <v>586</v>
      </c>
      <c r="H90" s="6">
        <v>2651.187128</v>
      </c>
      <c r="I90" s="236">
        <f>VLOOKUP(G90,'VDs DUELOS'!$D$2:$G$1568,4,0)-H90</f>
        <v>0</v>
      </c>
      <c r="P90" t="s">
        <v>37</v>
      </c>
      <c r="Q90" t="s">
        <v>584</v>
      </c>
      <c r="R90" s="6">
        <v>98103.92</v>
      </c>
      <c r="S90" s="6">
        <v>19</v>
      </c>
      <c r="T90" s="6">
        <v>5163.3642105263161</v>
      </c>
      <c r="U90" s="6">
        <v>8261.3827368421062</v>
      </c>
      <c r="V90" s="6"/>
    </row>
    <row r="91" spans="4:22" x14ac:dyDescent="0.3">
      <c r="D91">
        <v>5355</v>
      </c>
      <c r="E91" s="6">
        <v>33191.704382409356</v>
      </c>
      <c r="F91" s="16"/>
      <c r="G91">
        <v>593</v>
      </c>
      <c r="H91" s="6">
        <v>2286.1074880000001</v>
      </c>
      <c r="I91" s="236">
        <f>VLOOKUP(G91,'VDs DUELOS'!$D$2:$G$1568,4,0)-H91</f>
        <v>0</v>
      </c>
      <c r="P91" t="s">
        <v>38</v>
      </c>
      <c r="Q91" t="s">
        <v>585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3">
      <c r="D92">
        <v>5454</v>
      </c>
      <c r="E92" s="6">
        <v>28952.467215999997</v>
      </c>
      <c r="F92" s="16"/>
      <c r="G92">
        <v>594</v>
      </c>
      <c r="H92" s="6">
        <v>2314.2520479999998</v>
      </c>
      <c r="I92" s="236">
        <f>VLOOKUP(G92,'VDs DUELOS'!$D$2:$G$1568,4,0)-H92</f>
        <v>0</v>
      </c>
      <c r="P92" t="s">
        <v>39</v>
      </c>
      <c r="Q92" t="s">
        <v>586</v>
      </c>
      <c r="R92" s="6">
        <v>40674.870000000003</v>
      </c>
      <c r="S92" s="6">
        <v>19</v>
      </c>
      <c r="T92" s="6">
        <v>2140.7826315789475</v>
      </c>
      <c r="U92" s="6">
        <v>3425.252210526316</v>
      </c>
      <c r="V92" s="6"/>
    </row>
    <row r="93" spans="4:22" x14ac:dyDescent="0.3">
      <c r="D93">
        <v>5523</v>
      </c>
      <c r="E93" s="6">
        <v>12804.963496</v>
      </c>
      <c r="F93" s="16"/>
      <c r="G93">
        <v>601</v>
      </c>
      <c r="H93" s="6">
        <v>3606.2043200000003</v>
      </c>
      <c r="I93" s="236">
        <f>VLOOKUP(G93,'VDs DUELOS'!$D$2:$G$1568,4,0)-H93</f>
        <v>0</v>
      </c>
      <c r="P93" t="s">
        <v>40</v>
      </c>
      <c r="Q93" t="s">
        <v>587</v>
      </c>
      <c r="R93" s="6">
        <v>91978.66</v>
      </c>
      <c r="S93" s="6">
        <v>19</v>
      </c>
      <c r="T93" s="6">
        <v>4840.9821052631578</v>
      </c>
      <c r="U93" s="6">
        <v>7745.5713684210532</v>
      </c>
      <c r="V93" s="6"/>
    </row>
    <row r="94" spans="4:22" x14ac:dyDescent="0.3">
      <c r="D94">
        <v>5587</v>
      </c>
      <c r="E94" s="6">
        <v>39337.400238736845</v>
      </c>
      <c r="F94" s="16"/>
      <c r="G94">
        <v>606</v>
      </c>
      <c r="H94" s="6">
        <v>2970.3866159999998</v>
      </c>
      <c r="I94" s="236">
        <f>VLOOKUP(G94,'VDs DUELOS'!$D$2:$G$1568,4,0)-H94</f>
        <v>0</v>
      </c>
      <c r="P94" t="s">
        <v>41</v>
      </c>
      <c r="Q94" t="s">
        <v>588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3">
      <c r="D95">
        <v>5757</v>
      </c>
      <c r="E95" s="6">
        <v>27219.818862081873</v>
      </c>
      <c r="F95" s="16"/>
      <c r="G95">
        <v>621</v>
      </c>
      <c r="H95" s="6">
        <v>3030.6743040000001</v>
      </c>
      <c r="I95" s="236">
        <f>VLOOKUP(G95,'VDs DUELOS'!$D$2:$G$1568,4,0)-H95</f>
        <v>0</v>
      </c>
      <c r="P95" t="s">
        <v>42</v>
      </c>
      <c r="Q95" t="s">
        <v>589</v>
      </c>
      <c r="R95" s="6">
        <v>32685.15</v>
      </c>
      <c r="S95" s="6">
        <v>19</v>
      </c>
      <c r="T95" s="6">
        <v>1720.2710526315791</v>
      </c>
      <c r="U95" s="6">
        <v>2752.4336842105267</v>
      </c>
      <c r="V95" s="6"/>
    </row>
    <row r="96" spans="4:22" x14ac:dyDescent="0.3">
      <c r="D96">
        <v>5799</v>
      </c>
      <c r="E96" s="6">
        <v>30384.700837052631</v>
      </c>
      <c r="F96" s="16"/>
      <c r="G96">
        <v>623</v>
      </c>
      <c r="H96" s="6">
        <v>1745.490712</v>
      </c>
      <c r="I96" s="236">
        <f>VLOOKUP(G96,'VDs DUELOS'!$D$2:$G$1568,4,0)-H96</f>
        <v>0</v>
      </c>
      <c r="P96" t="s">
        <v>34</v>
      </c>
      <c r="Q96" t="s">
        <v>590</v>
      </c>
      <c r="R96" s="6">
        <v>60215.31</v>
      </c>
      <c r="S96" s="6">
        <v>19</v>
      </c>
      <c r="T96" s="6">
        <v>3169.2268421052631</v>
      </c>
      <c r="U96" s="6">
        <v>5070.762947368421</v>
      </c>
      <c r="V96" s="6"/>
    </row>
    <row r="97" spans="4:22" x14ac:dyDescent="0.3">
      <c r="D97">
        <v>5817</v>
      </c>
      <c r="E97" s="6">
        <v>32279.408915528034</v>
      </c>
      <c r="F97" s="16"/>
      <c r="G97">
        <v>627</v>
      </c>
      <c r="H97" s="6">
        <v>1920.2369120000001</v>
      </c>
      <c r="I97" s="236">
        <f>VLOOKUP(G97,'VDs DUELOS'!$D$2:$G$1568,4,0)-H97</f>
        <v>0</v>
      </c>
      <c r="P97" t="s">
        <v>78</v>
      </c>
      <c r="Q97" t="s">
        <v>512</v>
      </c>
      <c r="R97" s="6">
        <v>44031.97</v>
      </c>
      <c r="S97" s="6">
        <v>20</v>
      </c>
      <c r="T97" s="6">
        <v>2201.5985000000001</v>
      </c>
      <c r="U97" s="6">
        <v>3522.5576000000001</v>
      </c>
      <c r="V97" s="6"/>
    </row>
    <row r="98" spans="4:22" x14ac:dyDescent="0.3">
      <c r="D98">
        <v>5830</v>
      </c>
      <c r="E98" s="6">
        <v>13312.328725146199</v>
      </c>
      <c r="F98" s="16"/>
      <c r="G98">
        <v>629</v>
      </c>
      <c r="H98" s="6">
        <v>2656.6889520000004</v>
      </c>
      <c r="I98" s="236">
        <f>VLOOKUP(G98,'VDs DUELOS'!$D$2:$G$1568,4,0)-H98</f>
        <v>0</v>
      </c>
      <c r="P98" t="s">
        <v>127</v>
      </c>
      <c r="Q98" t="s">
        <v>533</v>
      </c>
      <c r="R98" s="6">
        <v>46106.89</v>
      </c>
      <c r="S98" s="6">
        <v>20</v>
      </c>
      <c r="T98" s="6">
        <v>2305.3445000000002</v>
      </c>
      <c r="U98" s="6">
        <v>3688.5512000000003</v>
      </c>
      <c r="V98" s="6"/>
    </row>
    <row r="99" spans="4:22" x14ac:dyDescent="0.3">
      <c r="D99">
        <v>5870</v>
      </c>
      <c r="E99" s="6">
        <v>42958.386168000005</v>
      </c>
      <c r="F99" s="16"/>
      <c r="G99">
        <v>637</v>
      </c>
      <c r="H99" s="6">
        <v>1278.1139200000002</v>
      </c>
      <c r="I99" s="236">
        <f>VLOOKUP(G99,'VDs DUELOS'!$D$2:$G$1568,4,0)-H99</f>
        <v>0</v>
      </c>
      <c r="P99" t="s">
        <v>113</v>
      </c>
      <c r="Q99" t="s">
        <v>496</v>
      </c>
      <c r="R99" s="6">
        <v>61853.19</v>
      </c>
      <c r="S99" s="6">
        <v>20</v>
      </c>
      <c r="T99" s="6">
        <v>3092.6595000000002</v>
      </c>
      <c r="U99" s="6">
        <v>4948.2552000000005</v>
      </c>
      <c r="V99" s="6"/>
    </row>
    <row r="100" spans="4:22" x14ac:dyDescent="0.3">
      <c r="D100">
        <v>6273</v>
      </c>
      <c r="E100" s="6">
        <v>483.32023199999998</v>
      </c>
      <c r="F100" s="16" t="s">
        <v>818</v>
      </c>
      <c r="G100">
        <v>640</v>
      </c>
      <c r="H100" s="6">
        <v>0</v>
      </c>
      <c r="I100" s="236" t="e">
        <f>VLOOKUP(G100,'VDs DUELOS'!$D$2:$G$1568,4,0)-H100</f>
        <v>#N/A</v>
      </c>
      <c r="P100" t="s">
        <v>106</v>
      </c>
      <c r="Q100" t="s">
        <v>566</v>
      </c>
      <c r="R100" s="6">
        <v>35017.599999999999</v>
      </c>
      <c r="S100" s="6">
        <v>19</v>
      </c>
      <c r="T100" s="6">
        <v>1843.0315789473684</v>
      </c>
      <c r="U100" s="6">
        <v>2948.8505263157895</v>
      </c>
      <c r="V100" s="6"/>
    </row>
    <row r="101" spans="4:22" x14ac:dyDescent="0.3">
      <c r="D101">
        <v>6310</v>
      </c>
      <c r="E101" s="6">
        <v>16396.663776000001</v>
      </c>
      <c r="F101" s="16"/>
      <c r="G101">
        <v>641</v>
      </c>
      <c r="H101" s="6">
        <v>2760.0703680000001</v>
      </c>
      <c r="I101" s="236">
        <f>VLOOKUP(G101,'VDs DUELOS'!$D$2:$G$1568,4,0)-H101</f>
        <v>0</v>
      </c>
      <c r="P101" t="s">
        <v>48</v>
      </c>
      <c r="Q101" t="s">
        <v>506</v>
      </c>
      <c r="R101" s="6">
        <v>21705.34</v>
      </c>
      <c r="S101" s="6">
        <v>20</v>
      </c>
      <c r="T101" s="6">
        <v>1085.2670000000001</v>
      </c>
      <c r="U101" s="6">
        <v>1736.4272000000001</v>
      </c>
      <c r="V101" s="6"/>
    </row>
    <row r="102" spans="4:22" x14ac:dyDescent="0.3">
      <c r="D102">
        <v>6475</v>
      </c>
      <c r="E102" s="6">
        <v>-1013.793096</v>
      </c>
      <c r="F102" s="16" t="s">
        <v>818</v>
      </c>
      <c r="G102">
        <v>647</v>
      </c>
      <c r="H102" s="6">
        <v>0</v>
      </c>
      <c r="I102" s="236" t="e">
        <f>VLOOKUP(G102,'VDs DUELOS'!$D$2:$G$1568,4,0)-H102</f>
        <v>#N/A</v>
      </c>
      <c r="P102" t="s">
        <v>67</v>
      </c>
      <c r="Q102" t="s">
        <v>543</v>
      </c>
      <c r="R102" s="6">
        <v>67273.98</v>
      </c>
      <c r="S102" s="6">
        <v>19</v>
      </c>
      <c r="T102" s="6">
        <v>3540.7357894736838</v>
      </c>
      <c r="U102" s="6">
        <v>5665.1772631578942</v>
      </c>
      <c r="V102" s="6"/>
    </row>
    <row r="103" spans="4:22" x14ac:dyDescent="0.3">
      <c r="D103">
        <v>6492</v>
      </c>
      <c r="E103" s="6">
        <v>29435.631871157897</v>
      </c>
      <c r="F103" s="16"/>
      <c r="G103">
        <v>651</v>
      </c>
      <c r="H103" s="6">
        <v>2207.4078399999999</v>
      </c>
      <c r="I103" s="236">
        <f>VLOOKUP(G103,'VDs DUELOS'!$D$2:$G$1568,4,0)-H103</f>
        <v>0</v>
      </c>
      <c r="P103" t="s">
        <v>115</v>
      </c>
      <c r="Q103" t="s">
        <v>497</v>
      </c>
      <c r="R103" s="6">
        <v>49779.05</v>
      </c>
      <c r="S103" s="6">
        <v>19</v>
      </c>
      <c r="T103" s="6">
        <v>2619.9500000000003</v>
      </c>
      <c r="U103" s="6">
        <v>4191.920000000001</v>
      </c>
      <c r="V103" s="6"/>
    </row>
    <row r="104" spans="4:22" x14ac:dyDescent="0.3">
      <c r="D104">
        <v>6496</v>
      </c>
      <c r="E104" s="6">
        <v>29385.947582736844</v>
      </c>
      <c r="F104" s="16"/>
      <c r="G104">
        <v>659</v>
      </c>
      <c r="H104" s="6">
        <v>0</v>
      </c>
      <c r="I104" s="236" t="e">
        <f>VLOOKUP(G104,'VDs DUELOS'!$D$2:$G$1568,4,0)-H104</f>
        <v>#N/A</v>
      </c>
      <c r="P104" t="s">
        <v>116</v>
      </c>
      <c r="Q104" t="s">
        <v>498</v>
      </c>
      <c r="R104" s="6">
        <v>46594.93</v>
      </c>
      <c r="S104" s="6">
        <v>20</v>
      </c>
      <c r="T104" s="6">
        <v>2329.7465000000002</v>
      </c>
      <c r="U104" s="6">
        <v>3727.5944000000004</v>
      </c>
      <c r="V104" s="6"/>
    </row>
    <row r="105" spans="4:22" x14ac:dyDescent="0.3">
      <c r="D105">
        <v>6558</v>
      </c>
      <c r="E105" s="6">
        <v>20928.199782736847</v>
      </c>
      <c r="F105" s="16"/>
      <c r="G105">
        <v>660</v>
      </c>
      <c r="H105" s="6">
        <v>1458.5483368421055</v>
      </c>
      <c r="I105" s="236">
        <f>VLOOKUP(G105,'VDs DUELOS'!$D$2:$G$1568,4,0)-H105</f>
        <v>0</v>
      </c>
      <c r="P105" t="s">
        <v>58</v>
      </c>
      <c r="Q105" t="s">
        <v>478</v>
      </c>
      <c r="R105" s="6">
        <v>69274.62</v>
      </c>
      <c r="S105" s="6">
        <v>20</v>
      </c>
      <c r="T105" s="6">
        <v>3463.7309999999998</v>
      </c>
      <c r="U105" s="6">
        <v>5541.9696000000004</v>
      </c>
      <c r="V105" s="6"/>
    </row>
    <row r="106" spans="4:22" x14ac:dyDescent="0.3">
      <c r="D106">
        <v>6603</v>
      </c>
      <c r="E106" s="6">
        <v>18731.604864000001</v>
      </c>
      <c r="F106" s="16"/>
      <c r="G106">
        <v>670</v>
      </c>
      <c r="H106" s="6">
        <v>0</v>
      </c>
      <c r="I106" s="236" t="e">
        <f>VLOOKUP(G106,'VDs DUELOS'!$D$2:$G$1568,4,0)-H106</f>
        <v>#N/A</v>
      </c>
      <c r="P106" t="s">
        <v>130</v>
      </c>
      <c r="Q106" t="s">
        <v>534</v>
      </c>
      <c r="R106" s="6">
        <v>47199.24</v>
      </c>
      <c r="S106" s="6">
        <v>19</v>
      </c>
      <c r="T106" s="6">
        <v>2484.1705263157892</v>
      </c>
      <c r="U106" s="6">
        <v>3974.672842105263</v>
      </c>
      <c r="V106" s="6"/>
    </row>
    <row r="107" spans="4:22" x14ac:dyDescent="0.3">
      <c r="D107">
        <v>6776</v>
      </c>
      <c r="E107" s="6">
        <v>48108.089903859662</v>
      </c>
      <c r="F107" s="16"/>
      <c r="G107">
        <v>677</v>
      </c>
      <c r="H107" s="6">
        <v>0</v>
      </c>
      <c r="I107" s="236" t="e">
        <f>VLOOKUP(G107,'VDs DUELOS'!$D$2:$G$1568,4,0)-H107</f>
        <v>#N/A</v>
      </c>
      <c r="P107" t="s">
        <v>51</v>
      </c>
      <c r="Q107" t="s">
        <v>507</v>
      </c>
      <c r="R107" s="6">
        <v>54025.38</v>
      </c>
      <c r="S107" s="6">
        <v>20</v>
      </c>
      <c r="T107" s="6">
        <v>2701.2689999999998</v>
      </c>
      <c r="U107" s="6">
        <v>4322.0303999999996</v>
      </c>
      <c r="V107" s="6"/>
    </row>
    <row r="108" spans="4:22" x14ac:dyDescent="0.3">
      <c r="D108">
        <v>6789</v>
      </c>
      <c r="E108" s="6">
        <v>24794.758293473686</v>
      </c>
      <c r="F108" s="16"/>
      <c r="G108">
        <v>680</v>
      </c>
      <c r="H108" s="6">
        <v>0</v>
      </c>
      <c r="I108" s="236" t="e">
        <f>VLOOKUP(G108,'VDs DUELOS'!$D$2:$G$1568,4,0)-H108</f>
        <v>#N/A</v>
      </c>
      <c r="P108" t="s">
        <v>79</v>
      </c>
      <c r="Q108" t="s">
        <v>513</v>
      </c>
      <c r="R108" s="6">
        <v>76271.960000000006</v>
      </c>
      <c r="S108" s="6">
        <v>20</v>
      </c>
      <c r="T108" s="6">
        <v>3813.5980000000004</v>
      </c>
      <c r="U108" s="6">
        <v>6101.756800000001</v>
      </c>
      <c r="V108" s="6"/>
    </row>
    <row r="109" spans="4:22" x14ac:dyDescent="0.3">
      <c r="D109">
        <v>6818</v>
      </c>
      <c r="E109" s="6">
        <v>24042.653899789475</v>
      </c>
      <c r="F109" s="16"/>
      <c r="G109">
        <v>683</v>
      </c>
      <c r="H109" s="6">
        <v>3747.5697600000003</v>
      </c>
      <c r="I109" s="236">
        <f>VLOOKUP(G109,'VDs DUELOS'!$D$2:$G$1568,4,0)-H109</f>
        <v>0</v>
      </c>
      <c r="P109" t="s">
        <v>117</v>
      </c>
      <c r="Q109" t="s">
        <v>499</v>
      </c>
      <c r="R109" s="6">
        <v>39396.33</v>
      </c>
      <c r="S109" s="6">
        <v>19</v>
      </c>
      <c r="T109" s="6">
        <v>2073.4910526315789</v>
      </c>
      <c r="U109" s="6">
        <v>3317.5856842105263</v>
      </c>
      <c r="V109" s="6"/>
    </row>
    <row r="110" spans="4:22" x14ac:dyDescent="0.3">
      <c r="D110">
        <v>6861</v>
      </c>
      <c r="E110" s="6">
        <v>17379.882456000007</v>
      </c>
      <c r="F110" s="16"/>
      <c r="G110">
        <v>690</v>
      </c>
      <c r="H110" s="6">
        <v>0</v>
      </c>
      <c r="I110" s="236" t="e">
        <f>VLOOKUP(G110,'VDs DUELOS'!$D$2:$G$1568,4,0)-H110</f>
        <v>#N/A</v>
      </c>
      <c r="P110" t="s">
        <v>131</v>
      </c>
      <c r="Q110" t="s">
        <v>535</v>
      </c>
      <c r="R110" s="6">
        <v>59328.78</v>
      </c>
      <c r="S110" s="6">
        <v>20</v>
      </c>
      <c r="T110" s="6">
        <v>2966.4389999999999</v>
      </c>
      <c r="U110" s="6">
        <v>4746.3023999999996</v>
      </c>
      <c r="V110" s="6"/>
    </row>
    <row r="111" spans="4:22" x14ac:dyDescent="0.3">
      <c r="D111">
        <v>6965</v>
      </c>
      <c r="E111" s="6">
        <v>23168.237174315793</v>
      </c>
      <c r="F111" s="16"/>
      <c r="G111">
        <v>691</v>
      </c>
      <c r="H111" s="6">
        <v>1956.6345200000001</v>
      </c>
      <c r="I111" s="236">
        <f>VLOOKUP(G111,'VDs DUELOS'!$D$2:$G$1568,4,0)-H111</f>
        <v>0</v>
      </c>
      <c r="P111" t="s">
        <v>96</v>
      </c>
      <c r="Q111" t="s">
        <v>560</v>
      </c>
      <c r="R111" s="6">
        <v>69346.36</v>
      </c>
      <c r="S111" s="6">
        <v>19</v>
      </c>
      <c r="T111" s="6">
        <v>3649.8084210526317</v>
      </c>
      <c r="U111" s="6">
        <v>5839.6934736842113</v>
      </c>
      <c r="V111" s="6"/>
    </row>
    <row r="112" spans="4:22" x14ac:dyDescent="0.3">
      <c r="D112">
        <v>7031</v>
      </c>
      <c r="E112" s="6">
        <v>25014.41658063158</v>
      </c>
      <c r="F112" s="16"/>
      <c r="G112">
        <v>698</v>
      </c>
      <c r="H112" s="6">
        <v>2908.9251789473687</v>
      </c>
      <c r="I112" s="236">
        <f>VLOOKUP(G112,'VDs DUELOS'!$D$2:$G$1568,4,0)-H112</f>
        <v>0</v>
      </c>
      <c r="P112" t="s">
        <v>24</v>
      </c>
      <c r="Q112" t="s">
        <v>580</v>
      </c>
      <c r="R112" s="6">
        <v>36714.720000000001</v>
      </c>
      <c r="S112" s="6">
        <v>20</v>
      </c>
      <c r="T112" s="6">
        <v>1835.7360000000001</v>
      </c>
      <c r="U112" s="6">
        <v>2937.1776000000004</v>
      </c>
      <c r="V112" s="6"/>
    </row>
    <row r="113" spans="4:22" x14ac:dyDescent="0.3">
      <c r="D113">
        <v>7048</v>
      </c>
      <c r="E113" s="6">
        <v>1315.5011115789475</v>
      </c>
      <c r="F113" s="16" t="s">
        <v>818</v>
      </c>
      <c r="G113">
        <v>700</v>
      </c>
      <c r="H113" s="6">
        <v>2769.3576000000003</v>
      </c>
      <c r="I113" s="236">
        <f>VLOOKUP(G113,'VDs DUELOS'!$D$2:$G$1568,4,0)-H113</f>
        <v>0</v>
      </c>
      <c r="P113" t="s">
        <v>33</v>
      </c>
      <c r="Q113" t="s">
        <v>574</v>
      </c>
      <c r="R113" s="6">
        <v>30974.41</v>
      </c>
      <c r="S113" s="6">
        <v>19</v>
      </c>
      <c r="T113" s="6">
        <v>1630.2321052631578</v>
      </c>
      <c r="U113" s="6">
        <v>2608.3713684210525</v>
      </c>
      <c r="V113" s="6"/>
    </row>
    <row r="114" spans="4:22" x14ac:dyDescent="0.3">
      <c r="D114">
        <v>7131</v>
      </c>
      <c r="E114" s="6">
        <v>25036.7179097076</v>
      </c>
      <c r="F114" s="16"/>
      <c r="G114">
        <v>701</v>
      </c>
      <c r="H114" s="6">
        <v>3520.0014960000003</v>
      </c>
      <c r="I114" s="236">
        <f>VLOOKUP(G114,'VDs DUELOS'!$D$2:$G$1568,4,0)-H114</f>
        <v>0</v>
      </c>
      <c r="P114" t="s">
        <v>85</v>
      </c>
      <c r="Q114" t="s">
        <v>523</v>
      </c>
      <c r="R114" s="6">
        <v>40525.46</v>
      </c>
      <c r="S114" s="6">
        <v>20</v>
      </c>
      <c r="T114" s="6">
        <v>2026.2729999999999</v>
      </c>
      <c r="U114" s="6">
        <v>3242.0367999999999</v>
      </c>
      <c r="V114" s="6"/>
    </row>
    <row r="115" spans="4:22" x14ac:dyDescent="0.3">
      <c r="D115">
        <v>7262</v>
      </c>
      <c r="E115" s="6">
        <v>32249.291783578945</v>
      </c>
      <c r="F115" s="16"/>
      <c r="G115">
        <v>702</v>
      </c>
      <c r="H115" s="6">
        <v>0</v>
      </c>
      <c r="I115" s="236" t="e">
        <f>VLOOKUP(G115,'VDs DUELOS'!$D$2:$G$1568,4,0)-H115</f>
        <v>#N/A</v>
      </c>
      <c r="P115" t="s">
        <v>109</v>
      </c>
      <c r="Q115" t="s">
        <v>567</v>
      </c>
      <c r="R115" s="6">
        <v>35567.11</v>
      </c>
      <c r="S115" s="6">
        <v>17</v>
      </c>
      <c r="T115" s="6">
        <v>2092.1829411764706</v>
      </c>
      <c r="U115" s="6">
        <v>3347.4927058823532</v>
      </c>
      <c r="V115" s="6"/>
    </row>
    <row r="116" spans="4:22" x14ac:dyDescent="0.3">
      <c r="D116">
        <v>7273</v>
      </c>
      <c r="E116" s="6">
        <v>15816.861886222225</v>
      </c>
      <c r="F116" s="16"/>
      <c r="G116">
        <v>704</v>
      </c>
      <c r="H116" s="6">
        <v>2109.9674442105261</v>
      </c>
      <c r="I116" s="236">
        <f>VLOOKUP(G116,'VDs DUELOS'!$D$2:$G$1568,4,0)-H116</f>
        <v>0</v>
      </c>
      <c r="P116" t="s">
        <v>86</v>
      </c>
      <c r="Q116" t="s">
        <v>514</v>
      </c>
      <c r="R116" s="6">
        <v>43029.02</v>
      </c>
      <c r="S116" s="6">
        <v>20</v>
      </c>
      <c r="T116" s="6">
        <v>2151.451</v>
      </c>
      <c r="U116" s="6">
        <v>3442.3216000000002</v>
      </c>
      <c r="V116" s="6"/>
    </row>
    <row r="117" spans="4:22" x14ac:dyDescent="0.3">
      <c r="D117">
        <v>7509</v>
      </c>
      <c r="E117" s="6">
        <v>33212.227538105275</v>
      </c>
      <c r="F117" s="16"/>
      <c r="G117">
        <v>720</v>
      </c>
      <c r="H117" s="6">
        <v>2047.2177520000002</v>
      </c>
      <c r="I117" s="236">
        <f>VLOOKUP(G117,'VDs DUELOS'!$D$2:$G$1568,4,0)-H117</f>
        <v>0</v>
      </c>
      <c r="P117" t="s">
        <v>43</v>
      </c>
      <c r="Q117" t="s">
        <v>591</v>
      </c>
      <c r="R117" s="6">
        <v>56917.22</v>
      </c>
      <c r="S117" s="6">
        <v>18</v>
      </c>
      <c r="T117" s="6">
        <v>3162.0677777777778</v>
      </c>
      <c r="U117" s="6">
        <v>5059.3084444444448</v>
      </c>
      <c r="V117" s="6"/>
    </row>
    <row r="118" spans="4:22" x14ac:dyDescent="0.3">
      <c r="D118">
        <v>7742</v>
      </c>
      <c r="E118" s="6">
        <v>10124.974595368421</v>
      </c>
      <c r="F118" s="16"/>
      <c r="G118">
        <v>726</v>
      </c>
      <c r="H118" s="6">
        <v>2196.7072399999997</v>
      </c>
      <c r="I118" s="236">
        <f>VLOOKUP(G118,'VDs DUELOS'!$D$2:$G$1568,4,0)-H118</f>
        <v>0</v>
      </c>
      <c r="P118" t="s">
        <v>44</v>
      </c>
      <c r="Q118" t="s">
        <v>592</v>
      </c>
      <c r="R118" s="6">
        <v>46310.720000000001</v>
      </c>
      <c r="S118" s="6">
        <v>19</v>
      </c>
      <c r="T118" s="6">
        <v>2437.4063157894739</v>
      </c>
      <c r="U118" s="6">
        <v>3899.8501052631582</v>
      </c>
      <c r="V118" s="6"/>
    </row>
    <row r="119" spans="4:22" x14ac:dyDescent="0.3">
      <c r="D119">
        <v>7760</v>
      </c>
      <c r="E119" s="6">
        <v>20038.168097263162</v>
      </c>
      <c r="F119" s="16"/>
      <c r="G119">
        <v>728</v>
      </c>
      <c r="H119" s="6">
        <v>1460.724117894737</v>
      </c>
      <c r="I119" s="236">
        <f>VLOOKUP(G119,'VDs DUELOS'!$D$2:$G$1568,4,0)-H119</f>
        <v>0</v>
      </c>
      <c r="P119" t="s">
        <v>90</v>
      </c>
      <c r="Q119" t="s">
        <v>482</v>
      </c>
      <c r="R119" s="6">
        <v>31602.61</v>
      </c>
      <c r="S119" s="6">
        <v>19</v>
      </c>
      <c r="T119" s="6">
        <v>1663.2952631578949</v>
      </c>
      <c r="U119" s="6">
        <v>2661.2724210526321</v>
      </c>
      <c r="V119" s="6"/>
    </row>
    <row r="120" spans="4:22" x14ac:dyDescent="0.3">
      <c r="D120">
        <v>7859</v>
      </c>
      <c r="E120" s="6">
        <v>20707.304172210526</v>
      </c>
      <c r="F120" s="16"/>
      <c r="G120">
        <v>735</v>
      </c>
      <c r="H120" s="6">
        <v>2217.2979440000004</v>
      </c>
      <c r="I120" s="236">
        <f>VLOOKUP(G120,'VDs DUELOS'!$D$2:$G$1568,4,0)-H120</f>
        <v>0</v>
      </c>
      <c r="P120" t="s">
        <v>61</v>
      </c>
      <c r="Q120" t="s">
        <v>476</v>
      </c>
      <c r="R120" s="6">
        <v>47655.839999999997</v>
      </c>
      <c r="S120" s="6">
        <v>20</v>
      </c>
      <c r="T120" s="6">
        <v>2382.7919999999999</v>
      </c>
      <c r="U120" s="6">
        <v>3812.4672</v>
      </c>
      <c r="V120" s="6"/>
    </row>
    <row r="121" spans="4:22" x14ac:dyDescent="0.3">
      <c r="D121">
        <v>7972</v>
      </c>
      <c r="E121" s="6">
        <v>24021.172518064857</v>
      </c>
      <c r="F121" s="16"/>
      <c r="G121">
        <v>748</v>
      </c>
      <c r="H121" s="6">
        <v>3787.0939200000003</v>
      </c>
      <c r="I121" s="236">
        <f>VLOOKUP(G121,'VDs DUELOS'!$D$2:$G$1568,4,0)-H121</f>
        <v>0</v>
      </c>
      <c r="P121" t="s">
        <v>45</v>
      </c>
      <c r="Q121" t="s">
        <v>593</v>
      </c>
      <c r="R121" s="6">
        <v>48168.89</v>
      </c>
      <c r="S121" s="6">
        <v>18</v>
      </c>
      <c r="T121" s="6">
        <v>2676.0494444444444</v>
      </c>
      <c r="U121" s="6">
        <v>4281.6791111111115</v>
      </c>
      <c r="V121" s="6"/>
    </row>
    <row r="122" spans="4:22" x14ac:dyDescent="0.3">
      <c r="D122">
        <v>9121</v>
      </c>
      <c r="E122" s="6">
        <v>14016.179727999999</v>
      </c>
      <c r="F122" s="16"/>
      <c r="G122">
        <v>749</v>
      </c>
      <c r="H122" s="6">
        <v>1325.1819599999999</v>
      </c>
      <c r="I122" s="236">
        <f>VLOOKUP(G122,'VDs DUELOS'!$D$2:$G$1568,4,0)-H122</f>
        <v>0</v>
      </c>
      <c r="P122" t="s">
        <v>122</v>
      </c>
      <c r="Q122" t="s">
        <v>500</v>
      </c>
      <c r="R122" s="6">
        <v>70730.759999999995</v>
      </c>
      <c r="S122" s="6">
        <v>20</v>
      </c>
      <c r="T122" s="6">
        <v>3536.5379999999996</v>
      </c>
      <c r="U122" s="6">
        <v>5658.4607999999998</v>
      </c>
      <c r="V122" s="6"/>
    </row>
    <row r="123" spans="4:22" x14ac:dyDescent="0.3">
      <c r="D123">
        <v>9583</v>
      </c>
      <c r="E123" s="6">
        <v>27326.928620631577</v>
      </c>
      <c r="F123" s="16"/>
      <c r="G123">
        <v>758</v>
      </c>
      <c r="H123" s="6">
        <v>3101.660832</v>
      </c>
      <c r="I123" s="236">
        <f>VLOOKUP(G123,'VDs DUELOS'!$D$2:$G$1568,4,0)-H123</f>
        <v>0</v>
      </c>
      <c r="P123" t="s">
        <v>145</v>
      </c>
      <c r="Q123" t="s">
        <v>553</v>
      </c>
      <c r="R123" s="6">
        <v>35009.94</v>
      </c>
      <c r="S123" s="6">
        <v>18</v>
      </c>
      <c r="T123" s="6">
        <v>1944.9966666666669</v>
      </c>
      <c r="U123" s="6">
        <v>3111.9946666666674</v>
      </c>
      <c r="V123" s="6"/>
    </row>
    <row r="124" spans="4:22" x14ac:dyDescent="0.3">
      <c r="D124">
        <v>9769</v>
      </c>
      <c r="E124" s="6">
        <v>26721.525492210531</v>
      </c>
      <c r="F124" s="16"/>
      <c r="G124">
        <v>778</v>
      </c>
      <c r="H124" s="6">
        <v>5036.4329040000002</v>
      </c>
      <c r="I124" s="236">
        <f>VLOOKUP(G124,'VDs DUELOS'!$D$2:$G$1568,4,0)-H124</f>
        <v>0</v>
      </c>
      <c r="P124" t="s">
        <v>54</v>
      </c>
      <c r="Q124" t="s">
        <v>508</v>
      </c>
      <c r="R124" s="6">
        <v>21431.26</v>
      </c>
      <c r="S124" s="6">
        <v>19</v>
      </c>
      <c r="T124" s="6">
        <v>1127.9610526315789</v>
      </c>
      <c r="U124" s="6">
        <v>1804.7376842105264</v>
      </c>
      <c r="V124" s="6"/>
    </row>
    <row r="125" spans="4:22" x14ac:dyDescent="0.3">
      <c r="D125">
        <v>10052</v>
      </c>
      <c r="E125" s="6">
        <v>15023.739453894739</v>
      </c>
      <c r="F125" s="16"/>
      <c r="G125">
        <v>785</v>
      </c>
      <c r="H125" s="6">
        <v>1632.2662905263157</v>
      </c>
      <c r="I125" s="236">
        <f>VLOOKUP(G125,'VDs DUELOS'!$D$2:$G$1568,4,0)-H125</f>
        <v>0</v>
      </c>
      <c r="P125" t="s">
        <v>135</v>
      </c>
      <c r="Q125" t="s">
        <v>834</v>
      </c>
      <c r="R125" s="6">
        <v>24364.91</v>
      </c>
      <c r="S125" s="6">
        <v>20</v>
      </c>
      <c r="T125" s="6">
        <v>1218.2455</v>
      </c>
      <c r="U125" s="6">
        <v>1949.1928</v>
      </c>
      <c r="V125" s="6"/>
    </row>
    <row r="126" spans="4:22" x14ac:dyDescent="0.3">
      <c r="D126">
        <v>10093</v>
      </c>
      <c r="E126" s="6">
        <v>29934.501712000005</v>
      </c>
      <c r="F126" s="16"/>
      <c r="G126">
        <v>805</v>
      </c>
      <c r="H126" s="6">
        <v>0</v>
      </c>
      <c r="I126" s="236" t="e">
        <f>VLOOKUP(G126,'VDs DUELOS'!$D$2:$G$1568,4,0)-H126</f>
        <v>#N/A</v>
      </c>
      <c r="P126" t="s">
        <v>25</v>
      </c>
      <c r="Q126" t="s">
        <v>581</v>
      </c>
      <c r="R126" s="6">
        <v>31154.6</v>
      </c>
      <c r="S126" s="6">
        <v>20</v>
      </c>
      <c r="T126" s="6">
        <v>1557.73</v>
      </c>
      <c r="U126" s="6">
        <v>2492.3680000000004</v>
      </c>
      <c r="V126" s="6"/>
    </row>
    <row r="127" spans="4:22" x14ac:dyDescent="0.3">
      <c r="D127">
        <v>10515</v>
      </c>
      <c r="E127" s="6">
        <v>23811.455105122812</v>
      </c>
      <c r="F127" s="16"/>
      <c r="G127">
        <v>827</v>
      </c>
      <c r="H127" s="6">
        <v>0</v>
      </c>
      <c r="I127" s="236" t="e">
        <f>VLOOKUP(G127,'VDs DUELOS'!$D$2:$G$1568,4,0)-H127</f>
        <v>#N/A</v>
      </c>
      <c r="P127" t="s">
        <v>87</v>
      </c>
      <c r="Q127" t="s">
        <v>515</v>
      </c>
      <c r="R127" s="6">
        <v>48654.04</v>
      </c>
      <c r="S127" s="6">
        <v>20</v>
      </c>
      <c r="T127" s="6">
        <v>2432.7020000000002</v>
      </c>
      <c r="U127" s="6">
        <v>3892.3232000000007</v>
      </c>
      <c r="V127" s="6"/>
    </row>
    <row r="128" spans="4:22" x14ac:dyDescent="0.3">
      <c r="D128">
        <v>11493</v>
      </c>
      <c r="E128" s="6">
        <v>23633.089280000004</v>
      </c>
      <c r="F128" s="16"/>
      <c r="G128">
        <v>838</v>
      </c>
      <c r="H128" s="6">
        <v>1760.0463440000001</v>
      </c>
      <c r="I128" s="236">
        <f>VLOOKUP(G128,'VDs DUELOS'!$D$2:$G$1568,4,0)-H128</f>
        <v>0</v>
      </c>
      <c r="P128" t="s">
        <v>62</v>
      </c>
      <c r="Q128" t="s">
        <v>479</v>
      </c>
      <c r="R128" s="6">
        <v>35042.699999999997</v>
      </c>
      <c r="S128" s="6">
        <v>20</v>
      </c>
      <c r="T128" s="6">
        <v>1752.1349999999998</v>
      </c>
      <c r="U128" s="6">
        <v>2803.4159999999997</v>
      </c>
      <c r="V128" s="6"/>
    </row>
    <row r="129" spans="4:22" x14ac:dyDescent="0.3">
      <c r="D129">
        <v>12026</v>
      </c>
      <c r="E129" s="6">
        <v>0</v>
      </c>
      <c r="F129" s="16" t="s">
        <v>819</v>
      </c>
      <c r="G129">
        <v>844</v>
      </c>
      <c r="H129" s="6">
        <v>2713.6414320000003</v>
      </c>
      <c r="I129" s="236">
        <f>VLOOKUP(G129,'VDs DUELOS'!$D$2:$G$1568,4,0)-H129</f>
        <v>0</v>
      </c>
      <c r="P129" t="s">
        <v>55</v>
      </c>
      <c r="Q129" t="s">
        <v>509</v>
      </c>
      <c r="R129" s="6">
        <v>41853.29</v>
      </c>
      <c r="S129" s="6">
        <v>19</v>
      </c>
      <c r="T129" s="6">
        <v>2202.8047368421053</v>
      </c>
      <c r="U129" s="6">
        <v>3524.4875789473685</v>
      </c>
      <c r="V129" s="6"/>
    </row>
    <row r="130" spans="4:22" x14ac:dyDescent="0.3">
      <c r="D130">
        <v>13107</v>
      </c>
      <c r="E130" s="6">
        <v>17863.452796210528</v>
      </c>
      <c r="F130" s="16"/>
      <c r="G130">
        <v>852</v>
      </c>
      <c r="H130" s="6">
        <v>4763.7525439999999</v>
      </c>
      <c r="I130" s="236">
        <f>VLOOKUP(G130,'VDs DUELOS'!$D$2:$G$1568,4,0)-H130</f>
        <v>0</v>
      </c>
      <c r="P130" t="s">
        <v>102</v>
      </c>
      <c r="Q130" t="s">
        <v>487</v>
      </c>
      <c r="R130" s="6">
        <v>50077.599999999999</v>
      </c>
      <c r="S130" s="6">
        <v>20</v>
      </c>
      <c r="T130" s="6">
        <v>2503.88</v>
      </c>
      <c r="U130" s="6">
        <v>4006.2080000000005</v>
      </c>
      <c r="V130" s="6"/>
    </row>
    <row r="131" spans="4:22" x14ac:dyDescent="0.3">
      <c r="D131">
        <v>13112</v>
      </c>
      <c r="E131" s="6">
        <v>14587.235156023395</v>
      </c>
      <c r="F131" s="16"/>
      <c r="G131">
        <v>855</v>
      </c>
      <c r="H131" s="6">
        <v>2393.4127920000001</v>
      </c>
      <c r="I131" s="236">
        <f>VLOOKUP(G131,'VDs DUELOS'!$D$2:$G$1568,4,0)-H131</f>
        <v>0</v>
      </c>
      <c r="P131" t="s">
        <v>175</v>
      </c>
      <c r="Q131" t="s">
        <v>594</v>
      </c>
      <c r="R131" s="6">
        <v>37499.760000000002</v>
      </c>
      <c r="S131" s="6">
        <v>20</v>
      </c>
      <c r="T131" s="6">
        <v>1874.9880000000001</v>
      </c>
      <c r="U131" s="6">
        <v>2999.9808000000003</v>
      </c>
      <c r="V131" s="6"/>
    </row>
    <row r="132" spans="4:22" x14ac:dyDescent="0.3">
      <c r="D132">
        <v>20167</v>
      </c>
      <c r="E132" s="6">
        <v>17729.744279204679</v>
      </c>
      <c r="F132" s="16"/>
      <c r="G132">
        <v>857</v>
      </c>
      <c r="H132" s="6">
        <v>2536.5705422222222</v>
      </c>
      <c r="I132" s="236">
        <f>VLOOKUP(G132,'VDs DUELOS'!$D$2:$G$1568,4,0)-H132</f>
        <v>0</v>
      </c>
      <c r="P132" t="s">
        <v>176</v>
      </c>
      <c r="Q132" t="s">
        <v>595</v>
      </c>
      <c r="R132" s="6">
        <v>43447.28</v>
      </c>
      <c r="S132" s="6">
        <v>20</v>
      </c>
      <c r="T132" s="6">
        <v>2172.364</v>
      </c>
      <c r="U132" s="6">
        <v>3475.7824000000001</v>
      </c>
      <c r="V132" s="6"/>
    </row>
    <row r="133" spans="4:22" x14ac:dyDescent="0.3">
      <c r="D133">
        <v>25060</v>
      </c>
      <c r="E133" s="6">
        <v>15571.445125614036</v>
      </c>
      <c r="F133" s="16"/>
      <c r="G133">
        <v>860</v>
      </c>
      <c r="H133" s="6">
        <v>2067.4712240000003</v>
      </c>
      <c r="I133" s="236">
        <f>VLOOKUP(G133,'VDs DUELOS'!$D$2:$G$1568,4,0)-H133</f>
        <v>0</v>
      </c>
      <c r="P133" t="s">
        <v>177</v>
      </c>
      <c r="Q133" t="s">
        <v>596</v>
      </c>
      <c r="R133" s="6">
        <v>35325.449999999997</v>
      </c>
      <c r="S133" s="6">
        <v>20</v>
      </c>
      <c r="T133" s="6">
        <v>1766.2724999999998</v>
      </c>
      <c r="U133" s="6">
        <v>2826.0360000000001</v>
      </c>
      <c r="V133" s="6"/>
    </row>
    <row r="134" spans="4:22" x14ac:dyDescent="0.3">
      <c r="D134">
        <v>25088</v>
      </c>
      <c r="E134" s="6">
        <v>13477.893376</v>
      </c>
      <c r="F134" s="16"/>
      <c r="G134">
        <v>878</v>
      </c>
      <c r="H134" s="6">
        <v>10685.355992000001</v>
      </c>
      <c r="I134" s="236">
        <f>VLOOKUP(G134,'VDs DUELOS'!$D$2:$G$1568,4,0)-H134</f>
        <v>0</v>
      </c>
      <c r="P134" t="s">
        <v>178</v>
      </c>
      <c r="Q134" t="s">
        <v>597</v>
      </c>
      <c r="R134" s="6">
        <v>32104.15</v>
      </c>
      <c r="S134" s="6">
        <v>20</v>
      </c>
      <c r="T134" s="6">
        <v>1605.2075</v>
      </c>
      <c r="U134" s="6">
        <v>2568.3320000000003</v>
      </c>
      <c r="V134" s="6"/>
    </row>
    <row r="135" spans="4:22" x14ac:dyDescent="0.3">
      <c r="D135">
        <v>29186</v>
      </c>
      <c r="E135" s="6">
        <v>20314.121602947365</v>
      </c>
      <c r="F135" s="16"/>
      <c r="G135">
        <v>906</v>
      </c>
      <c r="H135" s="6">
        <v>1733.9998231578948</v>
      </c>
      <c r="I135" s="236">
        <f>VLOOKUP(G135,'VDs DUELOS'!$D$2:$G$1568,4,0)-H135</f>
        <v>0</v>
      </c>
      <c r="P135" t="s">
        <v>179</v>
      </c>
      <c r="Q135" t="s">
        <v>598</v>
      </c>
      <c r="R135" s="6">
        <v>22415.75</v>
      </c>
      <c r="S135" s="6">
        <v>19</v>
      </c>
      <c r="T135" s="6">
        <v>1179.7763157894738</v>
      </c>
      <c r="U135" s="6">
        <v>1887.6421052631581</v>
      </c>
      <c r="V135" s="6"/>
    </row>
    <row r="136" spans="4:22" x14ac:dyDescent="0.3">
      <c r="D136">
        <v>30342</v>
      </c>
      <c r="E136" s="6">
        <v>15289.462591345033</v>
      </c>
      <c r="F136" s="16"/>
      <c r="G136">
        <v>907</v>
      </c>
      <c r="H136" s="6">
        <v>3323.6888160000003</v>
      </c>
      <c r="I136" s="236">
        <f>VLOOKUP(G136,'VDs DUELOS'!$D$2:$G$1568,4,0)-H136</f>
        <v>0</v>
      </c>
      <c r="P136" t="s">
        <v>180</v>
      </c>
      <c r="Q136" t="s">
        <v>599</v>
      </c>
      <c r="R136" s="6">
        <v>34135.67</v>
      </c>
      <c r="S136" s="6">
        <v>20</v>
      </c>
      <c r="T136" s="6">
        <v>1706.7835</v>
      </c>
      <c r="U136" s="6">
        <v>2730.8536000000004</v>
      </c>
      <c r="V136" s="6"/>
    </row>
    <row r="137" spans="4:22" x14ac:dyDescent="0.3">
      <c r="D137">
        <v>39210</v>
      </c>
      <c r="E137" s="6">
        <v>3618.0728251695909</v>
      </c>
      <c r="F137" s="16" t="s">
        <v>820</v>
      </c>
      <c r="G137">
        <v>915</v>
      </c>
      <c r="H137" s="6">
        <v>3188.9358320000001</v>
      </c>
      <c r="I137" s="236">
        <f>VLOOKUP(G137,'VDs DUELOS'!$D$2:$G$1568,4,0)-H137</f>
        <v>0</v>
      </c>
      <c r="P137" t="s">
        <v>181</v>
      </c>
      <c r="Q137" t="s">
        <v>600</v>
      </c>
      <c r="R137" s="6">
        <v>22489.96</v>
      </c>
      <c r="S137" s="6">
        <v>20</v>
      </c>
      <c r="T137" s="6">
        <v>1124.498</v>
      </c>
      <c r="U137" s="6">
        <v>1799.1968000000002</v>
      </c>
      <c r="V137" s="6"/>
    </row>
    <row r="138" spans="4:22" x14ac:dyDescent="0.3">
      <c r="D138">
        <v>39262</v>
      </c>
      <c r="E138" s="6">
        <v>12955.708547368422</v>
      </c>
      <c r="F138" s="16" t="s">
        <v>820</v>
      </c>
      <c r="G138">
        <v>916</v>
      </c>
      <c r="H138" s="6">
        <v>0</v>
      </c>
      <c r="I138" s="236" t="e">
        <f>VLOOKUP(G138,'VDs DUELOS'!$D$2:$G$1568,4,0)-H138</f>
        <v>#N/A</v>
      </c>
      <c r="P138" t="s">
        <v>182</v>
      </c>
      <c r="Q138" t="s">
        <v>601</v>
      </c>
      <c r="R138" s="6">
        <v>32506.34</v>
      </c>
      <c r="S138" s="6">
        <v>20</v>
      </c>
      <c r="T138" s="6">
        <v>1625.317</v>
      </c>
      <c r="U138" s="6">
        <v>2600.5072</v>
      </c>
      <c r="V138" s="6"/>
    </row>
    <row r="139" spans="4:22" x14ac:dyDescent="0.3">
      <c r="D139">
        <v>39748</v>
      </c>
      <c r="E139" s="6">
        <v>-272.10113684210529</v>
      </c>
      <c r="F139" s="16" t="s">
        <v>818</v>
      </c>
      <c r="G139">
        <v>923</v>
      </c>
      <c r="H139" s="6">
        <v>1877.5765919999999</v>
      </c>
      <c r="I139" s="236">
        <f>VLOOKUP(G139,'VDs DUELOS'!$D$2:$G$1568,4,0)-H139</f>
        <v>0</v>
      </c>
      <c r="P139" t="s">
        <v>183</v>
      </c>
      <c r="Q139" t="s">
        <v>602</v>
      </c>
      <c r="R139" s="6">
        <v>47488.15</v>
      </c>
      <c r="S139" s="6">
        <v>19</v>
      </c>
      <c r="T139" s="6">
        <v>2499.3763157894737</v>
      </c>
      <c r="U139" s="6">
        <v>3999.0021052631582</v>
      </c>
      <c r="V139" s="6"/>
    </row>
    <row r="140" spans="4:22" x14ac:dyDescent="0.3">
      <c r="D140">
        <v>39781</v>
      </c>
      <c r="E140" s="6">
        <v>20199.268167485381</v>
      </c>
      <c r="F140" s="16"/>
      <c r="G140">
        <v>928</v>
      </c>
      <c r="H140" s="6">
        <v>1872.7476319999998</v>
      </c>
      <c r="I140" s="236">
        <f>VLOOKUP(G140,'VDs DUELOS'!$D$2:$G$1568,4,0)-H140</f>
        <v>0</v>
      </c>
      <c r="P140" t="s">
        <v>185</v>
      </c>
      <c r="Q140" t="s">
        <v>603</v>
      </c>
      <c r="R140" s="6">
        <v>32480.33</v>
      </c>
      <c r="S140" s="6">
        <v>20</v>
      </c>
      <c r="T140" s="6">
        <v>1624.0165000000002</v>
      </c>
      <c r="U140" s="6">
        <v>2598.4264000000003</v>
      </c>
      <c r="V140" s="6"/>
    </row>
    <row r="141" spans="4:22" x14ac:dyDescent="0.3">
      <c r="D141">
        <v>42167</v>
      </c>
      <c r="E141" s="6">
        <v>22158.817071345034</v>
      </c>
      <c r="F141" s="16"/>
      <c r="G141">
        <v>940</v>
      </c>
      <c r="H141" s="6">
        <v>1398.227376</v>
      </c>
      <c r="I141" s="236">
        <f>VLOOKUP(G141,'VDs DUELOS'!$D$2:$G$1568,4,0)-H141</f>
        <v>0</v>
      </c>
      <c r="P141" s="84" t="s">
        <v>184</v>
      </c>
      <c r="Q141" s="84" t="s">
        <v>332</v>
      </c>
      <c r="R141" s="101">
        <v>27793.360000000001</v>
      </c>
      <c r="S141" s="101">
        <v>19</v>
      </c>
      <c r="T141" s="101">
        <v>1462.8084210526315</v>
      </c>
      <c r="U141" s="101">
        <v>2340.4934736842106</v>
      </c>
      <c r="V141" s="6"/>
    </row>
    <row r="142" spans="4:22" x14ac:dyDescent="0.3">
      <c r="D142">
        <v>42204</v>
      </c>
      <c r="E142" s="6">
        <v>10351.763269052632</v>
      </c>
      <c r="F142" s="16"/>
      <c r="G142">
        <v>941</v>
      </c>
      <c r="H142" s="6">
        <v>0</v>
      </c>
      <c r="I142" s="236" t="e">
        <f>VLOOKUP(G142,'VDs DUELOS'!$D$2:$G$1568,4,0)-H142</f>
        <v>#N/A</v>
      </c>
      <c r="P142" t="s">
        <v>244</v>
      </c>
      <c r="Q142" t="s">
        <v>245</v>
      </c>
      <c r="R142" s="6">
        <v>36244.120000000003</v>
      </c>
      <c r="S142" s="6">
        <v>20</v>
      </c>
      <c r="T142" s="6">
        <v>1812.2060000000001</v>
      </c>
      <c r="U142" s="6">
        <v>2899.5296000000003</v>
      </c>
      <c r="V142" s="6"/>
    </row>
    <row r="143" spans="4:22" x14ac:dyDescent="0.3">
      <c r="D143">
        <v>42227</v>
      </c>
      <c r="E143" s="6">
        <v>11650.298186666665</v>
      </c>
      <c r="F143" s="16"/>
      <c r="G143">
        <v>942</v>
      </c>
      <c r="H143" s="6">
        <v>3213.8924959999999</v>
      </c>
      <c r="I143" s="236">
        <f>VLOOKUP(G143,'VDs DUELOS'!$D$2:$G$1568,4,0)-H143</f>
        <v>0</v>
      </c>
      <c r="P143" t="s">
        <v>186</v>
      </c>
      <c r="Q143" t="s">
        <v>224</v>
      </c>
      <c r="R143" s="6">
        <v>26228.16</v>
      </c>
      <c r="S143" s="6">
        <v>18</v>
      </c>
      <c r="T143" s="6">
        <v>1457.12</v>
      </c>
      <c r="U143" s="6">
        <v>2331.3919999999998</v>
      </c>
      <c r="V143" s="6"/>
    </row>
    <row r="144" spans="4:22" x14ac:dyDescent="0.3">
      <c r="D144">
        <v>42235</v>
      </c>
      <c r="E144" s="6">
        <v>18927.832950643282</v>
      </c>
      <c r="F144" s="16"/>
      <c r="G144">
        <v>943</v>
      </c>
      <c r="H144" s="6">
        <v>2047.2102720000003</v>
      </c>
      <c r="I144" s="236">
        <f>VLOOKUP(G144,'VDs DUELOS'!$D$2:$G$1568,4,0)-H144</f>
        <v>0</v>
      </c>
      <c r="P144" t="s">
        <v>343</v>
      </c>
      <c r="Q144" t="s">
        <v>344</v>
      </c>
      <c r="R144" s="6">
        <v>24602.42</v>
      </c>
      <c r="S144" s="6">
        <v>20</v>
      </c>
      <c r="T144" s="6">
        <v>1230.1209999999999</v>
      </c>
      <c r="U144" s="6">
        <v>1968.1935999999998</v>
      </c>
      <c r="V144" s="6"/>
    </row>
    <row r="145" spans="4:22" x14ac:dyDescent="0.3">
      <c r="D145">
        <v>42284</v>
      </c>
      <c r="E145" s="6">
        <v>21181.548649730998</v>
      </c>
      <c r="F145" s="16"/>
      <c r="G145">
        <v>946</v>
      </c>
      <c r="H145" s="6">
        <v>5382.8469599999999</v>
      </c>
      <c r="I145" s="236">
        <f>VLOOKUP(G145,'VDs DUELOS'!$D$2:$G$1568,4,0)-H145</f>
        <v>0</v>
      </c>
      <c r="P145" t="s">
        <v>248</v>
      </c>
      <c r="Q145" t="s">
        <v>249</v>
      </c>
      <c r="R145" s="6">
        <v>37787.089999999997</v>
      </c>
      <c r="S145" s="6">
        <v>20</v>
      </c>
      <c r="T145" s="6">
        <v>1889.3544999999999</v>
      </c>
      <c r="U145" s="6">
        <v>3022.9672</v>
      </c>
      <c r="V145" s="6"/>
    </row>
    <row r="146" spans="4:22" x14ac:dyDescent="0.3">
      <c r="D146">
        <v>42341</v>
      </c>
      <c r="E146" s="6">
        <v>15654.694909473685</v>
      </c>
      <c r="F146" s="16"/>
      <c r="G146">
        <v>972</v>
      </c>
      <c r="H146" s="6">
        <v>2008.0076160000001</v>
      </c>
      <c r="I146" s="236">
        <f>VLOOKUP(G146,'VDs DUELOS'!$D$2:$G$1568,4,0)-H146</f>
        <v>0</v>
      </c>
      <c r="P146" t="s">
        <v>333</v>
      </c>
      <c r="Q146" t="s">
        <v>334</v>
      </c>
      <c r="R146" s="6">
        <v>34630.39</v>
      </c>
      <c r="S146" s="6">
        <v>20</v>
      </c>
      <c r="T146" s="6">
        <v>1731.5194999999999</v>
      </c>
      <c r="U146" s="6">
        <v>2770.4312</v>
      </c>
      <c r="V146" s="6"/>
    </row>
    <row r="147" spans="4:22" x14ac:dyDescent="0.3">
      <c r="D147">
        <v>42358</v>
      </c>
      <c r="E147" s="6">
        <v>13027.17446928655</v>
      </c>
      <c r="F147" s="16"/>
      <c r="G147">
        <v>1036</v>
      </c>
      <c r="H147" s="6">
        <v>1634.721305263158</v>
      </c>
      <c r="I147" s="236">
        <f>VLOOKUP(G147,'VDs DUELOS'!$D$2:$G$1568,4,0)-H147</f>
        <v>0</v>
      </c>
      <c r="P147" t="s">
        <v>674</v>
      </c>
      <c r="Q147" t="s">
        <v>774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3">
      <c r="D148">
        <v>42377</v>
      </c>
      <c r="E148" s="6">
        <v>16709.093162947367</v>
      </c>
      <c r="F148" s="16"/>
      <c r="G148">
        <v>1038</v>
      </c>
      <c r="H148" s="6">
        <v>5978.7599360000013</v>
      </c>
      <c r="I148" s="236">
        <f>VLOOKUP(G148,'VDs DUELOS'!$D$2:$G$1568,4,0)-H148</f>
        <v>0</v>
      </c>
      <c r="P148" t="s">
        <v>604</v>
      </c>
      <c r="Q148" t="s">
        <v>835</v>
      </c>
      <c r="R148" s="6">
        <v>25530.51</v>
      </c>
      <c r="S148" s="6">
        <v>20</v>
      </c>
      <c r="T148" s="6">
        <v>1276.5255</v>
      </c>
      <c r="U148" s="6">
        <v>2042.4408000000001</v>
      </c>
      <c r="V148" s="6"/>
    </row>
    <row r="149" spans="4:22" x14ac:dyDescent="0.3">
      <c r="D149">
        <v>45016</v>
      </c>
      <c r="E149" s="6">
        <v>16943.256687251465</v>
      </c>
      <c r="F149" s="16"/>
      <c r="G149">
        <v>1059</v>
      </c>
      <c r="H149" s="6">
        <v>4054.171488</v>
      </c>
      <c r="I149" s="236">
        <f>VLOOKUP(G149,'VDs DUELOS'!$D$2:$G$1568,4,0)-H149</f>
        <v>0</v>
      </c>
      <c r="P149" t="s">
        <v>675</v>
      </c>
      <c r="Q149" t="s">
        <v>676</v>
      </c>
      <c r="R149" s="6">
        <v>20240.96</v>
      </c>
      <c r="S149" s="6">
        <v>18</v>
      </c>
      <c r="T149" s="6">
        <v>1124.4977777777776</v>
      </c>
      <c r="U149" s="6">
        <v>1799.1964444444443</v>
      </c>
      <c r="V149" s="6"/>
    </row>
    <row r="150" spans="4:22" x14ac:dyDescent="0.3">
      <c r="D150">
        <v>50214</v>
      </c>
      <c r="E150" s="6">
        <v>11988.12807957895</v>
      </c>
      <c r="F150" s="16"/>
      <c r="G150">
        <v>1061</v>
      </c>
      <c r="H150" s="6">
        <v>5232.1954352941184</v>
      </c>
      <c r="I150" s="236">
        <f>VLOOKUP(G150,'VDs DUELOS'!$D$2:$G$1568,4,0)-H150</f>
        <v>0</v>
      </c>
      <c r="P150" t="s">
        <v>677</v>
      </c>
      <c r="Q150" t="s">
        <v>678</v>
      </c>
      <c r="R150" s="6">
        <v>21365.46</v>
      </c>
      <c r="S150" s="6">
        <v>19</v>
      </c>
      <c r="T150" s="6">
        <v>1124.497894736842</v>
      </c>
      <c r="U150" s="6">
        <v>1799.1966315789473</v>
      </c>
      <c r="V150" s="6"/>
    </row>
    <row r="151" spans="4:22" x14ac:dyDescent="0.3">
      <c r="D151">
        <v>50248</v>
      </c>
      <c r="E151" s="6">
        <v>10496.217547368422</v>
      </c>
      <c r="F151" s="16"/>
      <c r="G151">
        <v>1079</v>
      </c>
      <c r="H151" s="6">
        <v>2480.9292640000003</v>
      </c>
      <c r="I151" s="236">
        <f>VLOOKUP(G151,'VDs DUELOS'!$D$2:$G$1568,4,0)-H151</f>
        <v>0</v>
      </c>
      <c r="P151" t="s">
        <v>679</v>
      </c>
      <c r="Q151" t="s">
        <v>680</v>
      </c>
      <c r="R151" s="6">
        <v>22400</v>
      </c>
      <c r="S151" s="6">
        <v>20</v>
      </c>
      <c r="T151" s="6">
        <v>1120</v>
      </c>
      <c r="U151" s="6">
        <v>1792</v>
      </c>
      <c r="V151" s="6"/>
    </row>
    <row r="152" spans="4:22" x14ac:dyDescent="0.3">
      <c r="D152">
        <v>51060</v>
      </c>
      <c r="E152" s="6">
        <v>15972.453788070176</v>
      </c>
      <c r="F152" s="16"/>
      <c r="G152">
        <v>1081</v>
      </c>
      <c r="H152" s="6">
        <v>2175.6110821052634</v>
      </c>
      <c r="I152" s="236">
        <f>VLOOKUP(G152,'VDs DUELOS'!$D$2:$G$1568,4,0)-H152</f>
        <v>0</v>
      </c>
      <c r="P152" t="s">
        <v>687</v>
      </c>
      <c r="Q152" t="s">
        <v>688</v>
      </c>
      <c r="R152" s="6">
        <v>23382.46</v>
      </c>
      <c r="S152" s="6">
        <v>20</v>
      </c>
      <c r="T152" s="6">
        <v>1169.123</v>
      </c>
      <c r="U152" s="6">
        <v>1870.5968000000003</v>
      </c>
      <c r="V152" s="6"/>
    </row>
    <row r="153" spans="4:22" x14ac:dyDescent="0.3">
      <c r="D153">
        <v>52087</v>
      </c>
      <c r="E153" s="6">
        <v>21120.252436350882</v>
      </c>
      <c r="F153" s="16"/>
      <c r="G153">
        <v>1103</v>
      </c>
      <c r="H153" s="6">
        <v>3065.9460463157893</v>
      </c>
      <c r="I153" s="236">
        <f>VLOOKUP(G153,'VDs DUELOS'!$D$2:$G$1568,4,0)-H153</f>
        <v>0</v>
      </c>
      <c r="P153" t="s">
        <v>689</v>
      </c>
      <c r="Q153" t="s">
        <v>836</v>
      </c>
      <c r="R153" s="6">
        <v>24364.91</v>
      </c>
      <c r="S153" s="6">
        <v>20</v>
      </c>
      <c r="T153" s="6">
        <v>1218.2455</v>
      </c>
      <c r="U153" s="6">
        <v>1949.1928</v>
      </c>
      <c r="V153" s="6"/>
    </row>
    <row r="154" spans="4:22" x14ac:dyDescent="0.3">
      <c r="D154">
        <v>52164</v>
      </c>
      <c r="E154" s="6">
        <v>14197.019197894741</v>
      </c>
      <c r="F154" s="16"/>
      <c r="G154">
        <v>1143</v>
      </c>
      <c r="H154" s="6">
        <v>2911.0701221052632</v>
      </c>
      <c r="I154" s="236">
        <f>VLOOKUP(G154,'VDs DUELOS'!$D$2:$G$1568,4,0)-H154</f>
        <v>0</v>
      </c>
      <c r="P154" t="s">
        <v>690</v>
      </c>
      <c r="Q154" t="s">
        <v>837</v>
      </c>
      <c r="R154" s="6">
        <v>22489.96</v>
      </c>
      <c r="S154" s="6">
        <v>20</v>
      </c>
      <c r="T154" s="6">
        <v>1124.498</v>
      </c>
      <c r="U154" s="6">
        <v>1799.1968000000002</v>
      </c>
      <c r="V154" s="6"/>
    </row>
    <row r="155" spans="4:22" x14ac:dyDescent="0.3">
      <c r="D155">
        <v>52166</v>
      </c>
      <c r="E155" s="6">
        <v>29733.454707789475</v>
      </c>
      <c r="F155" s="16"/>
      <c r="G155">
        <v>1173</v>
      </c>
      <c r="H155" s="6">
        <v>2482.9557760000002</v>
      </c>
      <c r="I155" s="236">
        <f>VLOOKUP(G155,'VDs DUELOS'!$D$2:$G$1568,4,0)-H155</f>
        <v>0</v>
      </c>
      <c r="P155" s="184" t="s">
        <v>707</v>
      </c>
      <c r="Q155" t="s">
        <v>838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3">
      <c r="D156">
        <v>52195</v>
      </c>
      <c r="E156" s="6">
        <v>8348.770152000001</v>
      </c>
      <c r="F156" s="16"/>
      <c r="G156">
        <v>1192</v>
      </c>
      <c r="H156" s="6">
        <v>1055.32284</v>
      </c>
      <c r="I156" s="236">
        <f>VLOOKUP(G156,'VDs DUELOS'!$D$2:$G$1568,4,0)-H156</f>
        <v>0</v>
      </c>
      <c r="P156" t="s">
        <v>779</v>
      </c>
      <c r="Q156" t="s">
        <v>780</v>
      </c>
      <c r="R156" s="6">
        <v>25347.36842105263</v>
      </c>
      <c r="S156" s="6">
        <v>20</v>
      </c>
      <c r="T156" s="6">
        <v>1267.3684210526314</v>
      </c>
      <c r="U156" s="6">
        <v>2027.7894736842104</v>
      </c>
      <c r="V156" s="6"/>
    </row>
    <row r="157" spans="4:22" x14ac:dyDescent="0.3">
      <c r="D157">
        <v>52314</v>
      </c>
      <c r="E157" s="6">
        <v>34715.451878315791</v>
      </c>
      <c r="F157" s="16"/>
      <c r="G157">
        <v>1196</v>
      </c>
      <c r="H157" s="6">
        <v>2765.6118079999997</v>
      </c>
      <c r="I157" s="236">
        <f>VLOOKUP(G157,'VDs DUELOS'!$D$2:$G$1568,4,0)-H157</f>
        <v>0</v>
      </c>
      <c r="P157" t="s">
        <v>775</v>
      </c>
      <c r="Q157" t="s">
        <v>776</v>
      </c>
      <c r="R157" s="6">
        <v>23000</v>
      </c>
      <c r="S157" s="6">
        <v>19</v>
      </c>
      <c r="T157" s="6">
        <v>1210.5263157894738</v>
      </c>
      <c r="U157" s="6">
        <v>1936.8421052631581</v>
      </c>
      <c r="V157" s="6"/>
    </row>
    <row r="158" spans="4:22" x14ac:dyDescent="0.3">
      <c r="D158">
        <v>52330</v>
      </c>
      <c r="E158" s="6">
        <v>21388.853704842106</v>
      </c>
      <c r="F158" s="16"/>
      <c r="G158">
        <v>1210</v>
      </c>
      <c r="H158" s="6">
        <v>1288.319587368421</v>
      </c>
      <c r="I158" s="236">
        <f>VLOOKUP(G158,'VDs DUELOS'!$D$2:$G$1568,4,0)-H158</f>
        <v>0</v>
      </c>
      <c r="P158" t="s">
        <v>777</v>
      </c>
      <c r="Q158" t="s">
        <v>778</v>
      </c>
      <c r="R158" s="6">
        <v>23000</v>
      </c>
      <c r="S158" s="6">
        <v>20</v>
      </c>
      <c r="T158" s="6">
        <v>1150</v>
      </c>
      <c r="U158" s="6">
        <v>1840</v>
      </c>
      <c r="V158" s="6"/>
    </row>
    <row r="159" spans="4:22" x14ac:dyDescent="0.3">
      <c r="D159">
        <v>52414</v>
      </c>
      <c r="E159" s="6">
        <v>16856.607747368424</v>
      </c>
      <c r="F159" s="16" t="s">
        <v>822</v>
      </c>
      <c r="G159">
        <v>1213</v>
      </c>
      <c r="H159" s="6">
        <v>3448.8355705263161</v>
      </c>
      <c r="I159" s="236">
        <f>VLOOKUP(G159,'VDs DUELOS'!$D$2:$G$1568,4,0)-H159</f>
        <v>0</v>
      </c>
      <c r="P159" t="s">
        <v>796</v>
      </c>
      <c r="Q159" t="s">
        <v>797</v>
      </c>
      <c r="R159" s="6">
        <v>21000</v>
      </c>
      <c r="S159" s="6">
        <v>19</v>
      </c>
      <c r="T159" s="6">
        <v>1105.2631578947369</v>
      </c>
      <c r="U159" s="6">
        <v>1768.4210526315792</v>
      </c>
      <c r="V159" s="6"/>
    </row>
    <row r="160" spans="4:22" x14ac:dyDescent="0.3">
      <c r="D160">
        <v>52434</v>
      </c>
      <c r="E160" s="6">
        <v>15794.000063999998</v>
      </c>
      <c r="F160" s="16"/>
      <c r="G160">
        <v>1214</v>
      </c>
      <c r="H160" s="6">
        <v>1266.7196400000003</v>
      </c>
      <c r="I160" s="236">
        <f>VLOOKUP(G160,'VDs DUELOS'!$D$2:$G$1568,4,0)-H160</f>
        <v>0</v>
      </c>
      <c r="P160" t="s">
        <v>798</v>
      </c>
      <c r="Q160" t="s">
        <v>799</v>
      </c>
      <c r="R160" s="6">
        <v>21000</v>
      </c>
      <c r="S160" s="6">
        <v>19</v>
      </c>
      <c r="T160" s="6">
        <v>1105.2631578947369</v>
      </c>
      <c r="U160" s="6">
        <v>1768.4210526315792</v>
      </c>
      <c r="V160" s="6"/>
    </row>
    <row r="161" spans="4:22" x14ac:dyDescent="0.3">
      <c r="D161">
        <v>52508</v>
      </c>
      <c r="E161" s="6">
        <v>21424.037153684207</v>
      </c>
      <c r="F161" s="16"/>
      <c r="G161">
        <v>1239</v>
      </c>
      <c r="H161" s="6">
        <v>0</v>
      </c>
      <c r="I161" s="236" t="e">
        <f>VLOOKUP(G161,'VDs DUELOS'!$D$2:$G$1568,4,0)-H161</f>
        <v>#N/A</v>
      </c>
      <c r="P161" t="s">
        <v>839</v>
      </c>
      <c r="Q161" t="s">
        <v>840</v>
      </c>
      <c r="R161" s="6">
        <v>18000</v>
      </c>
      <c r="S161" s="6">
        <v>19</v>
      </c>
      <c r="T161" s="6">
        <v>947.36842105263156</v>
      </c>
      <c r="U161" s="6">
        <v>1515.7894736842106</v>
      </c>
      <c r="V161" s="6"/>
    </row>
    <row r="162" spans="4:22" x14ac:dyDescent="0.3">
      <c r="D162">
        <v>52512</v>
      </c>
      <c r="E162" s="6">
        <v>12125.550673684213</v>
      </c>
      <c r="F162" s="16" t="s">
        <v>821</v>
      </c>
      <c r="G162">
        <v>1247</v>
      </c>
      <c r="H162" s="6">
        <v>2609.7111157894742</v>
      </c>
      <c r="I162" s="236">
        <f>VLOOKUP(G162,'VDs DUELOS'!$D$2:$G$1568,4,0)-H162</f>
        <v>0</v>
      </c>
      <c r="P162" t="s">
        <v>841</v>
      </c>
      <c r="Q162" t="s">
        <v>842</v>
      </c>
      <c r="R162" s="6">
        <v>18000</v>
      </c>
      <c r="S162" s="6">
        <v>20</v>
      </c>
      <c r="T162" s="6">
        <v>900</v>
      </c>
      <c r="U162" s="6">
        <v>1440</v>
      </c>
      <c r="V162" s="6"/>
    </row>
    <row r="163" spans="4:22" x14ac:dyDescent="0.3">
      <c r="D163">
        <v>52678</v>
      </c>
      <c r="E163" s="6">
        <v>9904.4558240000006</v>
      </c>
      <c r="F163" s="16"/>
      <c r="G163">
        <v>1248</v>
      </c>
      <c r="H163" s="6">
        <v>1110.0705515789475</v>
      </c>
      <c r="I163" s="236">
        <f>VLOOKUP(G163,'VDs DUELOS'!$D$2:$G$1568,4,0)-H163</f>
        <v>0</v>
      </c>
    </row>
    <row r="164" spans="4:22" x14ac:dyDescent="0.3">
      <c r="D164">
        <v>52757</v>
      </c>
      <c r="E164" s="6">
        <v>25789.091543999999</v>
      </c>
      <c r="F164" s="16"/>
      <c r="G164">
        <v>1276</v>
      </c>
      <c r="H164" s="6">
        <v>3363.6657279999999</v>
      </c>
      <c r="I164" s="236">
        <f>VLOOKUP(G164,'VDs DUELOS'!$D$2:$G$1568,4,0)-H164</f>
        <v>0</v>
      </c>
    </row>
    <row r="165" spans="4:22" x14ac:dyDescent="0.3">
      <c r="D165">
        <v>52813</v>
      </c>
      <c r="E165" s="185">
        <v>22845.361924678364</v>
      </c>
      <c r="F165" s="16"/>
      <c r="G165">
        <v>1287</v>
      </c>
      <c r="H165" s="6">
        <v>0</v>
      </c>
      <c r="I165" s="236" t="e">
        <f>VLOOKUP(G165,'VDs DUELOS'!$D$2:$G$1568,4,0)-H165</f>
        <v>#N/A</v>
      </c>
    </row>
    <row r="166" spans="4:22" x14ac:dyDescent="0.3">
      <c r="D166">
        <v>52913</v>
      </c>
      <c r="E166" s="6">
        <v>8783.9338925847969</v>
      </c>
      <c r="F166" s="16"/>
      <c r="G166">
        <v>1327</v>
      </c>
      <c r="H166" s="6">
        <v>3029.2942000000003</v>
      </c>
      <c r="I166" s="236">
        <f>VLOOKUP(G166,'VDs DUELOS'!$D$2:$G$1568,4,0)-H166</f>
        <v>0</v>
      </c>
    </row>
    <row r="167" spans="4:22" x14ac:dyDescent="0.3">
      <c r="D167">
        <v>52971</v>
      </c>
      <c r="E167" s="6">
        <v>25583.643631345032</v>
      </c>
      <c r="F167" s="16"/>
      <c r="G167">
        <v>1376</v>
      </c>
      <c r="H167" s="6">
        <v>3310.9024088888891</v>
      </c>
      <c r="I167" s="236">
        <f>VLOOKUP(G167,'VDs DUELOS'!$D$2:$G$1568,4,0)-H167</f>
        <v>0</v>
      </c>
    </row>
    <row r="168" spans="4:22" x14ac:dyDescent="0.3">
      <c r="D168">
        <v>54141</v>
      </c>
      <c r="E168" s="6">
        <v>0</v>
      </c>
      <c r="F168" s="16" t="s">
        <v>823</v>
      </c>
      <c r="G168">
        <v>1383</v>
      </c>
      <c r="H168" s="6">
        <v>1752.023784</v>
      </c>
      <c r="I168" s="236">
        <f>VLOOKUP(G168,'VDs DUELOS'!$D$2:$G$1568,4,0)-H168</f>
        <v>0</v>
      </c>
    </row>
    <row r="169" spans="4:22" x14ac:dyDescent="0.3">
      <c r="D169">
        <v>55270</v>
      </c>
      <c r="E169" s="6">
        <v>12774.015258526317</v>
      </c>
      <c r="F169" s="16"/>
      <c r="G169">
        <v>1398</v>
      </c>
      <c r="H169" s="6">
        <v>2379.9616959999998</v>
      </c>
      <c r="I169" s="236">
        <f>VLOOKUP(G169,'VDs DUELOS'!$D$2:$G$1568,4,0)-H169</f>
        <v>0</v>
      </c>
    </row>
    <row r="170" spans="4:22" x14ac:dyDescent="0.3">
      <c r="D170">
        <v>58558</v>
      </c>
      <c r="E170" s="6">
        <v>0</v>
      </c>
      <c r="F170" s="213" t="s">
        <v>824</v>
      </c>
      <c r="G170">
        <v>1411</v>
      </c>
      <c r="H170" s="6">
        <v>0</v>
      </c>
      <c r="I170" s="236" t="e">
        <f>VLOOKUP(G170,'VDs DUELOS'!$D$2:$G$1568,4,0)-H170</f>
        <v>#N/A</v>
      </c>
    </row>
    <row r="171" spans="4:22" x14ac:dyDescent="0.3">
      <c r="D171">
        <v>58986</v>
      </c>
      <c r="E171" s="6">
        <v>5410.1411789473686</v>
      </c>
      <c r="F171" s="213" t="s">
        <v>790</v>
      </c>
      <c r="G171">
        <v>1431</v>
      </c>
      <c r="H171" s="6">
        <v>2572.2635360000004</v>
      </c>
      <c r="I171" s="236">
        <f>VLOOKUP(G171,'VDs DUELOS'!$D$2:$G$1568,4,0)-H171</f>
        <v>0</v>
      </c>
    </row>
    <row r="172" spans="4:22" x14ac:dyDescent="0.3">
      <c r="G172">
        <v>1454</v>
      </c>
      <c r="H172" s="6">
        <v>1574.6288480000001</v>
      </c>
      <c r="I172" s="236">
        <f>VLOOKUP(G172,'VDs DUELOS'!$D$2:$G$1568,4,0)-H172</f>
        <v>0</v>
      </c>
    </row>
    <row r="173" spans="4:22" x14ac:dyDescent="0.3">
      <c r="G173">
        <v>1456</v>
      </c>
      <c r="H173" s="6">
        <v>2590.207136</v>
      </c>
      <c r="I173" s="236">
        <f>VLOOKUP(G173,'VDs DUELOS'!$D$2:$G$1568,4,0)-H173</f>
        <v>0</v>
      </c>
    </row>
    <row r="174" spans="4:22" x14ac:dyDescent="0.3">
      <c r="G174">
        <v>1458</v>
      </c>
      <c r="H174" s="6">
        <v>0</v>
      </c>
      <c r="I174" s="236" t="e">
        <f>VLOOKUP(G174,'VDs DUELOS'!$D$2:$G$1568,4,0)-H174</f>
        <v>#N/A</v>
      </c>
    </row>
    <row r="175" spans="4:22" x14ac:dyDescent="0.3">
      <c r="G175">
        <v>1508</v>
      </c>
      <c r="H175" s="6">
        <v>5805.9051452631584</v>
      </c>
      <c r="I175" s="236">
        <f>VLOOKUP(G175,'VDs DUELOS'!$D$2:$G$1568,4,0)-H175</f>
        <v>0</v>
      </c>
    </row>
    <row r="176" spans="4:22" x14ac:dyDescent="0.3">
      <c r="G176">
        <v>1526</v>
      </c>
      <c r="H176" s="6">
        <v>0</v>
      </c>
      <c r="I176" s="236" t="e">
        <f>VLOOKUP(G176,'VDs DUELOS'!$D$2:$G$1568,4,0)-H176</f>
        <v>#N/A</v>
      </c>
    </row>
    <row r="177" spans="7:9" x14ac:dyDescent="0.3">
      <c r="G177">
        <v>1535</v>
      </c>
      <c r="H177" s="6">
        <v>3146.8271600000003</v>
      </c>
      <c r="I177" s="236">
        <f>VLOOKUP(G177,'VDs DUELOS'!$D$2:$G$1568,4,0)-H177</f>
        <v>0</v>
      </c>
    </row>
    <row r="178" spans="7:9" x14ac:dyDescent="0.3">
      <c r="G178">
        <v>1538</v>
      </c>
      <c r="H178" s="6">
        <v>4055.7694652631581</v>
      </c>
      <c r="I178" s="236">
        <f>VLOOKUP(G178,'VDs DUELOS'!$D$2:$G$1568,4,0)-H178</f>
        <v>0</v>
      </c>
    </row>
    <row r="179" spans="7:9" x14ac:dyDescent="0.3">
      <c r="G179">
        <v>1568</v>
      </c>
      <c r="H179" s="6">
        <v>5937.8920719999996</v>
      </c>
      <c r="I179" s="236">
        <f>VLOOKUP(G179,'VDs DUELOS'!$D$2:$G$1568,4,0)-H179</f>
        <v>0</v>
      </c>
    </row>
    <row r="180" spans="7:9" x14ac:dyDescent="0.3">
      <c r="G180">
        <v>1576</v>
      </c>
      <c r="H180" s="6">
        <v>0</v>
      </c>
      <c r="I180" s="236" t="e">
        <f>VLOOKUP(G180,'VDs DUELOS'!$D$2:$G$1568,4,0)-H180</f>
        <v>#N/A</v>
      </c>
    </row>
    <row r="181" spans="7:9" x14ac:dyDescent="0.3">
      <c r="G181">
        <v>1578</v>
      </c>
      <c r="H181" s="6">
        <v>0</v>
      </c>
      <c r="I181" s="236" t="e">
        <f>VLOOKUP(G181,'VDs DUELOS'!$D$2:$G$1568,4,0)-H181</f>
        <v>#N/A</v>
      </c>
    </row>
    <row r="182" spans="7:9" x14ac:dyDescent="0.3">
      <c r="G182">
        <v>1580</v>
      </c>
      <c r="H182" s="6">
        <v>4147.2647440000001</v>
      </c>
      <c r="I182" s="236">
        <f>VLOOKUP(G182,'VDs DUELOS'!$D$2:$G$1568,4,0)-H182</f>
        <v>0</v>
      </c>
    </row>
    <row r="183" spans="7:9" x14ac:dyDescent="0.3">
      <c r="G183">
        <v>1581</v>
      </c>
      <c r="H183" s="6">
        <v>0</v>
      </c>
      <c r="I183" s="236" t="e">
        <f>VLOOKUP(G183,'VDs DUELOS'!$D$2:$G$1568,4,0)-H183</f>
        <v>#N/A</v>
      </c>
    </row>
    <row r="184" spans="7:9" x14ac:dyDescent="0.3">
      <c r="G184">
        <v>1584</v>
      </c>
      <c r="H184" s="6">
        <v>2923.8669136842109</v>
      </c>
      <c r="I184" s="236">
        <f>VLOOKUP(G184,'VDs DUELOS'!$D$2:$G$1568,4,0)-H184</f>
        <v>0</v>
      </c>
    </row>
    <row r="185" spans="7:9" x14ac:dyDescent="0.3">
      <c r="G185">
        <v>1586</v>
      </c>
      <c r="H185" s="6">
        <v>2292.9075452631582</v>
      </c>
      <c r="I185" s="236">
        <f>VLOOKUP(G185,'VDs DUELOS'!$D$2:$G$1568,4,0)-H185</f>
        <v>0</v>
      </c>
    </row>
    <row r="186" spans="7:9" x14ac:dyDescent="0.3">
      <c r="G186">
        <v>1592</v>
      </c>
      <c r="H186" s="6">
        <v>170.87614399999998</v>
      </c>
      <c r="I186" s="236" t="e">
        <f>VLOOKUP(G186,'VDs DUELOS'!$D$2:$G$1568,4,0)-H186</f>
        <v>#N/A</v>
      </c>
    </row>
    <row r="187" spans="7:9" x14ac:dyDescent="0.3">
      <c r="G187">
        <v>1604</v>
      </c>
      <c r="H187" s="6">
        <v>1651.012608</v>
      </c>
      <c r="I187" s="236">
        <f>VLOOKUP(G187,'VDs DUELOS'!$D$2:$G$1568,4,0)-H187</f>
        <v>0</v>
      </c>
    </row>
    <row r="188" spans="7:9" x14ac:dyDescent="0.3">
      <c r="G188">
        <v>1622</v>
      </c>
      <c r="H188" s="6">
        <v>1770.8975410526318</v>
      </c>
      <c r="I188" s="236">
        <f>VLOOKUP(G188,'VDs DUELOS'!$D$2:$G$1568,4,0)-H188</f>
        <v>0</v>
      </c>
    </row>
    <row r="189" spans="7:9" x14ac:dyDescent="0.3">
      <c r="G189">
        <v>1623</v>
      </c>
      <c r="H189" s="6">
        <v>1708.1360800000002</v>
      </c>
      <c r="I189" s="236">
        <f>VLOOKUP(G189,'VDs DUELOS'!$D$2:$G$1568,4,0)-H189</f>
        <v>0</v>
      </c>
    </row>
    <row r="190" spans="7:9" x14ac:dyDescent="0.3">
      <c r="G190">
        <v>1642</v>
      </c>
      <c r="H190" s="6">
        <v>3540.169304</v>
      </c>
      <c r="I190" s="236">
        <f>VLOOKUP(G190,'VDs DUELOS'!$D$2:$G$1568,4,0)-H190</f>
        <v>0</v>
      </c>
    </row>
    <row r="191" spans="7:9" x14ac:dyDescent="0.3">
      <c r="G191">
        <v>1650</v>
      </c>
      <c r="H191" s="6">
        <v>0</v>
      </c>
      <c r="I191" s="236" t="e">
        <f>VLOOKUP(G191,'VDs DUELOS'!$D$2:$G$1568,4,0)-H191</f>
        <v>#N/A</v>
      </c>
    </row>
    <row r="192" spans="7:9" x14ac:dyDescent="0.3">
      <c r="G192">
        <v>1651</v>
      </c>
      <c r="H192" s="6">
        <v>1952.961728</v>
      </c>
      <c r="I192" s="236">
        <f>VLOOKUP(G192,'VDs DUELOS'!$D$2:$G$1568,4,0)-H192</f>
        <v>0</v>
      </c>
    </row>
    <row r="193" spans="7:9" x14ac:dyDescent="0.3">
      <c r="G193">
        <v>1678</v>
      </c>
      <c r="H193" s="6">
        <v>3155.1969866666668</v>
      </c>
      <c r="I193" s="236">
        <f>VLOOKUP(G193,'VDs DUELOS'!$D$2:$G$1568,4,0)-H193</f>
        <v>0</v>
      </c>
    </row>
    <row r="194" spans="7:9" x14ac:dyDescent="0.3">
      <c r="G194">
        <v>1690</v>
      </c>
      <c r="H194" s="6">
        <v>2226.2715839999996</v>
      </c>
      <c r="I194" s="236">
        <f>VLOOKUP(G194,'VDs DUELOS'!$D$2:$G$1568,4,0)-H194</f>
        <v>0</v>
      </c>
    </row>
    <row r="195" spans="7:9" x14ac:dyDescent="0.3">
      <c r="G195">
        <v>1691</v>
      </c>
      <c r="H195" s="6">
        <v>0</v>
      </c>
      <c r="I195" s="236" t="e">
        <f>VLOOKUP(G195,'VDs DUELOS'!$D$2:$G$1568,4,0)-H195</f>
        <v>#N/A</v>
      </c>
    </row>
    <row r="196" spans="7:9" x14ac:dyDescent="0.3">
      <c r="G196">
        <v>1694</v>
      </c>
      <c r="H196" s="6">
        <v>2054.4518000000003</v>
      </c>
      <c r="I196" s="236">
        <f>VLOOKUP(G196,'VDs DUELOS'!$D$2:$G$1568,4,0)-H196</f>
        <v>0</v>
      </c>
    </row>
    <row r="197" spans="7:9" x14ac:dyDescent="0.3">
      <c r="G197">
        <v>1698</v>
      </c>
      <c r="H197" s="6">
        <v>872.46921600000007</v>
      </c>
      <c r="I197" s="236" t="e">
        <f>VLOOKUP(G197,'VDs DUELOS'!$D$2:$G$1568,4,0)-H197</f>
        <v>#N/A</v>
      </c>
    </row>
    <row r="198" spans="7:9" x14ac:dyDescent="0.3">
      <c r="G198">
        <v>1724</v>
      </c>
      <c r="H198" s="6">
        <v>1702.2277920000001</v>
      </c>
      <c r="I198" s="236">
        <f>VLOOKUP(G198,'VDs DUELOS'!$D$2:$G$1568,4,0)-H198</f>
        <v>0</v>
      </c>
    </row>
    <row r="199" spans="7:9" x14ac:dyDescent="0.3">
      <c r="G199">
        <v>1725</v>
      </c>
      <c r="H199" s="6">
        <v>2983.5931920000003</v>
      </c>
      <c r="I199" s="236">
        <f>VLOOKUP(G199,'VDs DUELOS'!$D$2:$G$1568,4,0)-H199</f>
        <v>0</v>
      </c>
    </row>
    <row r="200" spans="7:9" x14ac:dyDescent="0.3">
      <c r="G200">
        <v>1727</v>
      </c>
      <c r="H200" s="6">
        <v>2640.8219360000003</v>
      </c>
      <c r="I200" s="236">
        <f>VLOOKUP(G200,'VDs DUELOS'!$D$2:$G$1568,4,0)-H200</f>
        <v>0</v>
      </c>
    </row>
    <row r="201" spans="7:9" x14ac:dyDescent="0.3">
      <c r="G201">
        <v>1728</v>
      </c>
      <c r="H201" s="6">
        <v>1137.015296</v>
      </c>
      <c r="I201" s="236">
        <f>VLOOKUP(G201,'VDs DUELOS'!$D$2:$G$1568,4,0)-H201</f>
        <v>0</v>
      </c>
    </row>
    <row r="202" spans="7:9" x14ac:dyDescent="0.3">
      <c r="G202">
        <v>1742</v>
      </c>
      <c r="H202" s="6">
        <v>0</v>
      </c>
      <c r="I202" s="236" t="e">
        <f>VLOOKUP(G202,'VDs DUELOS'!$D$2:$G$1568,4,0)-H202</f>
        <v>#N/A</v>
      </c>
    </row>
    <row r="203" spans="7:9" x14ac:dyDescent="0.3">
      <c r="G203">
        <v>1764</v>
      </c>
      <c r="H203" s="6">
        <v>926.68622399999992</v>
      </c>
      <c r="I203" s="236">
        <f>VLOOKUP(G203,'VDs DUELOS'!$D$2:$G$1568,4,0)-H203</f>
        <v>0</v>
      </c>
    </row>
    <row r="204" spans="7:9" x14ac:dyDescent="0.3">
      <c r="G204">
        <v>1777</v>
      </c>
      <c r="H204" s="6">
        <v>4581.2788559999999</v>
      </c>
      <c r="I204" s="236">
        <f>VLOOKUP(G204,'VDs DUELOS'!$D$2:$G$1568,4,0)-H204</f>
        <v>0</v>
      </c>
    </row>
    <row r="205" spans="7:9" x14ac:dyDescent="0.3">
      <c r="G205">
        <v>1789</v>
      </c>
      <c r="H205" s="6">
        <v>0</v>
      </c>
      <c r="I205" s="236" t="e">
        <f>VLOOKUP(G205,'VDs DUELOS'!$D$2:$G$1568,4,0)-H205</f>
        <v>#N/A</v>
      </c>
    </row>
    <row r="206" spans="7:9" x14ac:dyDescent="0.3">
      <c r="G206">
        <v>1813</v>
      </c>
      <c r="H206" s="6">
        <v>2176.5045920000002</v>
      </c>
      <c r="I206" s="236">
        <f>VLOOKUP(G206,'VDs DUELOS'!$D$2:$G$1568,4,0)-H206</f>
        <v>0</v>
      </c>
    </row>
    <row r="207" spans="7:9" x14ac:dyDescent="0.3">
      <c r="G207">
        <v>1821</v>
      </c>
      <c r="H207" s="6">
        <v>0</v>
      </c>
      <c r="I207" s="236" t="e">
        <f>VLOOKUP(G207,'VDs DUELOS'!$D$2:$G$1568,4,0)-H207</f>
        <v>#N/A</v>
      </c>
    </row>
    <row r="208" spans="7:9" x14ac:dyDescent="0.3">
      <c r="G208">
        <v>1823</v>
      </c>
      <c r="H208" s="6">
        <v>2493.7334989473684</v>
      </c>
      <c r="I208" s="236">
        <f>VLOOKUP(G208,'VDs DUELOS'!$D$2:$G$1568,4,0)-H208</f>
        <v>0</v>
      </c>
    </row>
    <row r="209" spans="7:9" x14ac:dyDescent="0.3">
      <c r="G209">
        <v>1825</v>
      </c>
      <c r="H209" s="6">
        <v>9872.7504560000016</v>
      </c>
      <c r="I209" s="236">
        <f>VLOOKUP(G209,'VDs DUELOS'!$D$2:$G$1568,4,0)-H209</f>
        <v>0</v>
      </c>
    </row>
    <row r="210" spans="7:9" x14ac:dyDescent="0.3">
      <c r="G210">
        <v>1830</v>
      </c>
      <c r="H210" s="6">
        <v>2929.1841600000007</v>
      </c>
      <c r="I210" s="236">
        <f>VLOOKUP(G210,'VDs DUELOS'!$D$2:$G$1568,4,0)-H210</f>
        <v>0</v>
      </c>
    </row>
    <row r="211" spans="7:9" x14ac:dyDescent="0.3">
      <c r="G211">
        <v>1842</v>
      </c>
      <c r="H211" s="6">
        <v>2847.9623157894735</v>
      </c>
      <c r="I211" s="236">
        <f>VLOOKUP(G211,'VDs DUELOS'!$D$2:$G$1568,4,0)-H211</f>
        <v>0</v>
      </c>
    </row>
    <row r="212" spans="7:9" x14ac:dyDescent="0.3">
      <c r="G212">
        <v>1844</v>
      </c>
      <c r="H212" s="6">
        <v>1491.5155040000002</v>
      </c>
      <c r="I212" s="236">
        <f>VLOOKUP(G212,'VDs DUELOS'!$D$2:$G$1568,4,0)-H212</f>
        <v>0</v>
      </c>
    </row>
    <row r="213" spans="7:9" x14ac:dyDescent="0.3">
      <c r="G213">
        <v>1854</v>
      </c>
      <c r="H213" s="6">
        <v>0</v>
      </c>
      <c r="I213" s="236" t="e">
        <f>VLOOKUP(G213,'VDs DUELOS'!$D$2:$G$1568,4,0)-H213</f>
        <v>#N/A</v>
      </c>
    </row>
    <row r="214" spans="7:9" x14ac:dyDescent="0.3">
      <c r="G214">
        <v>1860</v>
      </c>
      <c r="H214" s="6">
        <v>1006.504896</v>
      </c>
      <c r="I214" s="236">
        <f>VLOOKUP(G214,'VDs DUELOS'!$D$2:$G$1568,4,0)-H214</f>
        <v>0</v>
      </c>
    </row>
    <row r="215" spans="7:9" x14ac:dyDescent="0.3">
      <c r="G215">
        <v>1861</v>
      </c>
      <c r="H215" s="6">
        <v>-134.43015200000002</v>
      </c>
      <c r="I215" s="236" t="e">
        <f>VLOOKUP(G215,'VDs DUELOS'!$D$2:$G$1568,4,0)-H215</f>
        <v>#N/A</v>
      </c>
    </row>
    <row r="216" spans="7:9" x14ac:dyDescent="0.3">
      <c r="G216">
        <v>1897</v>
      </c>
      <c r="H216" s="6">
        <v>3462.4795840000002</v>
      </c>
      <c r="I216" s="236">
        <f>VLOOKUP(G216,'VDs DUELOS'!$D$2:$G$1568,4,0)-H216</f>
        <v>0</v>
      </c>
    </row>
    <row r="217" spans="7:9" x14ac:dyDescent="0.3">
      <c r="G217">
        <v>1899</v>
      </c>
      <c r="H217" s="6">
        <v>0</v>
      </c>
      <c r="I217" s="236" t="e">
        <f>VLOOKUP(G217,'VDs DUELOS'!$D$2:$G$1568,4,0)-H217</f>
        <v>#N/A</v>
      </c>
    </row>
    <row r="218" spans="7:9" x14ac:dyDescent="0.3">
      <c r="G218">
        <v>1906</v>
      </c>
      <c r="H218" s="6">
        <v>0</v>
      </c>
      <c r="I218" s="236" t="e">
        <f>VLOOKUP(G218,'VDs DUELOS'!$D$2:$G$1568,4,0)-H218</f>
        <v>#N/A</v>
      </c>
    </row>
    <row r="219" spans="7:9" x14ac:dyDescent="0.3">
      <c r="G219">
        <v>1922</v>
      </c>
      <c r="H219" s="6">
        <v>1913.3704000000002</v>
      </c>
      <c r="I219" s="236">
        <f>VLOOKUP(G219,'VDs DUELOS'!$D$2:$G$1568,4,0)-H219</f>
        <v>0</v>
      </c>
    </row>
    <row r="220" spans="7:9" x14ac:dyDescent="0.3">
      <c r="G220">
        <v>1924</v>
      </c>
      <c r="H220" s="6">
        <v>1447.332224</v>
      </c>
      <c r="I220" s="236">
        <f>VLOOKUP(G220,'VDs DUELOS'!$D$2:$G$1568,4,0)-H220</f>
        <v>0</v>
      </c>
    </row>
    <row r="221" spans="7:9" x14ac:dyDescent="0.3">
      <c r="G221">
        <v>1926</v>
      </c>
      <c r="H221" s="6">
        <v>1635.13096</v>
      </c>
      <c r="I221" s="236">
        <f>VLOOKUP(G221,'VDs DUELOS'!$D$2:$G$1568,4,0)-H221</f>
        <v>0</v>
      </c>
    </row>
    <row r="222" spans="7:9" x14ac:dyDescent="0.3">
      <c r="G222">
        <v>1927</v>
      </c>
      <c r="H222" s="6">
        <v>1437.1452400000001</v>
      </c>
      <c r="I222" s="236">
        <f>VLOOKUP(G222,'VDs DUELOS'!$D$2:$G$1568,4,0)-H222</f>
        <v>0</v>
      </c>
    </row>
    <row r="223" spans="7:9" x14ac:dyDescent="0.3">
      <c r="G223">
        <v>1936</v>
      </c>
      <c r="H223" s="6">
        <v>1258.8412639999999</v>
      </c>
      <c r="I223" s="236">
        <f>VLOOKUP(G223,'VDs DUELOS'!$D$2:$G$1568,4,0)-H223</f>
        <v>0</v>
      </c>
    </row>
    <row r="224" spans="7:9" x14ac:dyDescent="0.3">
      <c r="G224">
        <v>1980</v>
      </c>
      <c r="H224" s="6">
        <v>2265.9428800000001</v>
      </c>
      <c r="I224" s="236">
        <f>VLOOKUP(G224,'VDs DUELOS'!$D$2:$G$1568,4,0)-H224</f>
        <v>0</v>
      </c>
    </row>
    <row r="225" spans="7:9" x14ac:dyDescent="0.3">
      <c r="G225">
        <v>1993</v>
      </c>
      <c r="H225" s="6">
        <v>-33.856623157894738</v>
      </c>
      <c r="I225" s="236" t="e">
        <f>VLOOKUP(G225,'VDs DUELOS'!$D$2:$G$1568,4,0)-H225</f>
        <v>#N/A</v>
      </c>
    </row>
    <row r="226" spans="7:9" x14ac:dyDescent="0.3">
      <c r="G226">
        <v>1997</v>
      </c>
      <c r="H226" s="6">
        <v>3229.8940715789477</v>
      </c>
      <c r="I226" s="236" t="e">
        <f>VLOOKUP(G226,'VDs DUELOS'!$D$2:$G$1568,4,0)-H226</f>
        <v>#N/A</v>
      </c>
    </row>
    <row r="227" spans="7:9" x14ac:dyDescent="0.3">
      <c r="G227">
        <v>2044</v>
      </c>
      <c r="H227" s="6">
        <v>1439.979368</v>
      </c>
      <c r="I227" s="236">
        <f>VLOOKUP(G227,'VDs DUELOS'!$D$2:$G$1568,4,0)-H227</f>
        <v>0</v>
      </c>
    </row>
    <row r="228" spans="7:9" x14ac:dyDescent="0.3">
      <c r="G228">
        <v>2049</v>
      </c>
      <c r="H228" s="6">
        <v>2517.4296589473688</v>
      </c>
      <c r="I228" s="236">
        <f>VLOOKUP(G228,'VDs DUELOS'!$D$2:$G$1568,4,0)-H228</f>
        <v>0</v>
      </c>
    </row>
    <row r="229" spans="7:9" x14ac:dyDescent="0.3">
      <c r="G229">
        <v>2066</v>
      </c>
      <c r="H229" s="6">
        <v>1722.2256880000002</v>
      </c>
      <c r="I229" s="236">
        <f>VLOOKUP(G229,'VDs DUELOS'!$D$2:$G$1568,4,0)-H229</f>
        <v>0</v>
      </c>
    </row>
    <row r="230" spans="7:9" x14ac:dyDescent="0.3">
      <c r="G230">
        <v>2069</v>
      </c>
      <c r="H230" s="6">
        <v>1925.5094799999999</v>
      </c>
      <c r="I230" s="236">
        <f>VLOOKUP(G230,'VDs DUELOS'!$D$2:$G$1568,4,0)-H230</f>
        <v>0</v>
      </c>
    </row>
    <row r="231" spans="7:9" x14ac:dyDescent="0.3">
      <c r="G231">
        <v>2106</v>
      </c>
      <c r="H231" s="6">
        <v>2795.7539919999999</v>
      </c>
      <c r="I231" s="236">
        <f>VLOOKUP(G231,'VDs DUELOS'!$D$2:$G$1568,4,0)-H231</f>
        <v>0</v>
      </c>
    </row>
    <row r="232" spans="7:9" x14ac:dyDescent="0.3">
      <c r="G232">
        <v>2121</v>
      </c>
      <c r="H232" s="6">
        <v>2387.1817010526315</v>
      </c>
      <c r="I232" s="236">
        <f>VLOOKUP(G232,'VDs DUELOS'!$D$2:$G$1568,4,0)-H232</f>
        <v>0</v>
      </c>
    </row>
    <row r="233" spans="7:9" x14ac:dyDescent="0.3">
      <c r="G233">
        <v>2122</v>
      </c>
      <c r="H233" s="6">
        <v>1796.513424</v>
      </c>
      <c r="I233" s="236">
        <f>VLOOKUP(G233,'VDs DUELOS'!$D$2:$G$1568,4,0)-H233</f>
        <v>0</v>
      </c>
    </row>
    <row r="234" spans="7:9" x14ac:dyDescent="0.3">
      <c r="G234">
        <v>2124</v>
      </c>
      <c r="H234" s="6">
        <v>3524.2082021052629</v>
      </c>
      <c r="I234" s="236">
        <f>VLOOKUP(G234,'VDs DUELOS'!$D$2:$G$1568,4,0)-H234</f>
        <v>0</v>
      </c>
    </row>
    <row r="235" spans="7:9" x14ac:dyDescent="0.3">
      <c r="G235">
        <v>2131</v>
      </c>
      <c r="H235" s="6">
        <v>6409.7536479999999</v>
      </c>
      <c r="I235" s="236">
        <f>VLOOKUP(G235,'VDs DUELOS'!$D$2:$G$1568,4,0)-H235</f>
        <v>0</v>
      </c>
    </row>
    <row r="236" spans="7:9" x14ac:dyDescent="0.3">
      <c r="G236">
        <v>2134</v>
      </c>
      <c r="H236" s="6">
        <v>6835.7178879999992</v>
      </c>
      <c r="I236" s="236">
        <f>VLOOKUP(G236,'VDs DUELOS'!$D$2:$G$1568,4,0)-H236</f>
        <v>0</v>
      </c>
    </row>
    <row r="237" spans="7:9" x14ac:dyDescent="0.3">
      <c r="G237">
        <v>2144</v>
      </c>
      <c r="H237" s="6">
        <v>3159.5194947368423</v>
      </c>
      <c r="I237" s="236">
        <f>VLOOKUP(G237,'VDs DUELOS'!$D$2:$G$1568,4,0)-H237</f>
        <v>0</v>
      </c>
    </row>
    <row r="238" spans="7:9" x14ac:dyDescent="0.3">
      <c r="G238">
        <v>2185</v>
      </c>
      <c r="H238" s="6">
        <v>1965.113368</v>
      </c>
      <c r="I238" s="236">
        <f>VLOOKUP(G238,'VDs DUELOS'!$D$2:$G$1568,4,0)-H238</f>
        <v>0</v>
      </c>
    </row>
    <row r="239" spans="7:9" x14ac:dyDescent="0.3">
      <c r="G239">
        <v>2245</v>
      </c>
      <c r="H239" s="6">
        <v>1810.3141599999999</v>
      </c>
      <c r="I239" s="236">
        <f>VLOOKUP(G239,'VDs DUELOS'!$D$2:$G$1568,4,0)-H239</f>
        <v>0</v>
      </c>
    </row>
    <row r="240" spans="7:9" x14ac:dyDescent="0.3">
      <c r="G240">
        <v>2292</v>
      </c>
      <c r="H240" s="6">
        <v>2993.9686311111113</v>
      </c>
      <c r="I240" s="236">
        <f>VLOOKUP(G240,'VDs DUELOS'!$D$2:$G$1568,4,0)-H240</f>
        <v>0</v>
      </c>
    </row>
    <row r="241" spans="7:9" x14ac:dyDescent="0.3">
      <c r="G241">
        <v>2295</v>
      </c>
      <c r="H241" s="6">
        <v>1080.90552</v>
      </c>
      <c r="I241" s="236">
        <f>VLOOKUP(G241,'VDs DUELOS'!$D$2:$G$1568,4,0)-H241</f>
        <v>0</v>
      </c>
    </row>
    <row r="242" spans="7:9" x14ac:dyDescent="0.3">
      <c r="G242">
        <v>2306</v>
      </c>
      <c r="H242" s="6">
        <v>1894.0853200000001</v>
      </c>
      <c r="I242" s="236">
        <f>VLOOKUP(G242,'VDs DUELOS'!$D$2:$G$1568,4,0)-H242</f>
        <v>0</v>
      </c>
    </row>
    <row r="243" spans="7:9" x14ac:dyDescent="0.3">
      <c r="G243">
        <v>2328</v>
      </c>
      <c r="H243" s="6">
        <v>1819.0564160000004</v>
      </c>
      <c r="I243" s="236">
        <f>VLOOKUP(G243,'VDs DUELOS'!$D$2:$G$1568,4,0)-H243</f>
        <v>0</v>
      </c>
    </row>
    <row r="244" spans="7:9" x14ac:dyDescent="0.3">
      <c r="G244">
        <v>2332</v>
      </c>
      <c r="H244" s="6">
        <v>2710.7542160000003</v>
      </c>
      <c r="I244" s="236">
        <f>VLOOKUP(G244,'VDs DUELOS'!$D$2:$G$1568,4,0)-H244</f>
        <v>0</v>
      </c>
    </row>
    <row r="245" spans="7:9" x14ac:dyDescent="0.3">
      <c r="G245">
        <v>2345</v>
      </c>
      <c r="H245" s="6">
        <v>2163.0460639999997</v>
      </c>
      <c r="I245" s="236">
        <f>VLOOKUP(G245,'VDs DUELOS'!$D$2:$G$1568,4,0)-H245</f>
        <v>0</v>
      </c>
    </row>
    <row r="246" spans="7:9" x14ac:dyDescent="0.3">
      <c r="G246">
        <v>2353</v>
      </c>
      <c r="H246" s="6">
        <v>2036.5079440000002</v>
      </c>
      <c r="I246" s="236">
        <f>VLOOKUP(G246,'VDs DUELOS'!$D$2:$G$1568,4,0)-H246</f>
        <v>0</v>
      </c>
    </row>
    <row r="247" spans="7:9" x14ac:dyDescent="0.3">
      <c r="G247">
        <v>2362</v>
      </c>
      <c r="H247" s="6">
        <v>5790.3668444444447</v>
      </c>
      <c r="I247" s="236">
        <f>VLOOKUP(G247,'VDs DUELOS'!$D$2:$G$1568,4,0)-H247</f>
        <v>0</v>
      </c>
    </row>
    <row r="248" spans="7:9" x14ac:dyDescent="0.3">
      <c r="G248">
        <v>2390</v>
      </c>
      <c r="H248" s="6">
        <v>581.988608</v>
      </c>
      <c r="I248" s="236" t="e">
        <f>VLOOKUP(G248,'VDs DUELOS'!$D$2:$G$1568,4,0)-H248</f>
        <v>#N/A</v>
      </c>
    </row>
    <row r="249" spans="7:9" x14ac:dyDescent="0.3">
      <c r="G249">
        <v>2398</v>
      </c>
      <c r="H249" s="6">
        <v>-19.793512000000003</v>
      </c>
      <c r="I249" s="236" t="e">
        <f>VLOOKUP(G249,'VDs DUELOS'!$D$2:$G$1568,4,0)-H249</f>
        <v>#N/A</v>
      </c>
    </row>
    <row r="250" spans="7:9" x14ac:dyDescent="0.3">
      <c r="G250">
        <v>2405</v>
      </c>
      <c r="H250" s="6">
        <v>103.85339200000001</v>
      </c>
      <c r="I250" s="236" t="e">
        <f>VLOOKUP(G250,'VDs DUELOS'!$D$2:$G$1568,4,0)-H250</f>
        <v>#N/A</v>
      </c>
    </row>
    <row r="251" spans="7:9" x14ac:dyDescent="0.3">
      <c r="G251">
        <v>2410</v>
      </c>
      <c r="H251" s="6">
        <v>-43.211006315789483</v>
      </c>
      <c r="I251" s="236" t="e">
        <f>VLOOKUP(G251,'VDs DUELOS'!$D$2:$G$1568,4,0)-H251</f>
        <v>#N/A</v>
      </c>
    </row>
    <row r="252" spans="7:9" x14ac:dyDescent="0.3">
      <c r="G252">
        <v>2417</v>
      </c>
      <c r="H252" s="6">
        <v>0</v>
      </c>
      <c r="I252" s="236" t="e">
        <f>VLOOKUP(G252,'VDs DUELOS'!$D$2:$G$1568,4,0)-H252</f>
        <v>#N/A</v>
      </c>
    </row>
    <row r="253" spans="7:9" x14ac:dyDescent="0.3">
      <c r="G253">
        <v>2420</v>
      </c>
      <c r="H253" s="6">
        <v>3573.361502222222</v>
      </c>
      <c r="I253" s="236">
        <f>VLOOKUP(G253,'VDs DUELOS'!$D$2:$G$1568,4,0)-H253</f>
        <v>0</v>
      </c>
    </row>
    <row r="254" spans="7:9" x14ac:dyDescent="0.3">
      <c r="G254">
        <v>2421</v>
      </c>
      <c r="H254" s="6">
        <v>0</v>
      </c>
      <c r="I254" s="236" t="e">
        <f>VLOOKUP(G254,'VDs DUELOS'!$D$2:$G$1568,4,0)-H254</f>
        <v>#N/A</v>
      </c>
    </row>
    <row r="255" spans="7:9" x14ac:dyDescent="0.3">
      <c r="G255">
        <v>2434</v>
      </c>
      <c r="H255" s="6">
        <v>1988.2440640000002</v>
      </c>
      <c r="I255" s="236">
        <f>VLOOKUP(G255,'VDs DUELOS'!$D$2:$G$1568,4,0)-H255</f>
        <v>0</v>
      </c>
    </row>
    <row r="256" spans="7:9" x14ac:dyDescent="0.3">
      <c r="G256">
        <v>2441</v>
      </c>
      <c r="H256" s="6">
        <v>0</v>
      </c>
      <c r="I256" s="236" t="e">
        <f>VLOOKUP(G256,'VDs DUELOS'!$D$2:$G$1568,4,0)-H256</f>
        <v>#N/A</v>
      </c>
    </row>
    <row r="257" spans="7:9" x14ac:dyDescent="0.3">
      <c r="G257">
        <v>2447</v>
      </c>
      <c r="H257" s="6">
        <v>6242.4086821052624</v>
      </c>
      <c r="I257" s="236">
        <f>VLOOKUP(G257,'VDs DUELOS'!$D$2:$G$1568,4,0)-H257</f>
        <v>0</v>
      </c>
    </row>
    <row r="258" spans="7:9" x14ac:dyDescent="0.3">
      <c r="G258">
        <v>2452</v>
      </c>
      <c r="H258" s="6">
        <v>1913.2518400000001</v>
      </c>
      <c r="I258" s="236">
        <f>VLOOKUP(G258,'VDs DUELOS'!$D$2:$G$1568,4,0)-H258</f>
        <v>0</v>
      </c>
    </row>
    <row r="259" spans="7:9" x14ac:dyDescent="0.3">
      <c r="G259">
        <v>2453</v>
      </c>
      <c r="H259" s="6">
        <v>-91.411301052631586</v>
      </c>
      <c r="I259" s="236" t="e">
        <f>VLOOKUP(G259,'VDs DUELOS'!$D$2:$G$1568,4,0)-H259</f>
        <v>#N/A</v>
      </c>
    </row>
    <row r="260" spans="7:9" x14ac:dyDescent="0.3">
      <c r="G260">
        <v>2456</v>
      </c>
      <c r="H260" s="6">
        <v>1593.6626947368422</v>
      </c>
      <c r="I260" s="236">
        <f>VLOOKUP(G260,'VDs DUELOS'!$D$2:$G$1568,4,0)-H260</f>
        <v>0</v>
      </c>
    </row>
    <row r="261" spans="7:9" x14ac:dyDescent="0.3">
      <c r="G261">
        <v>2458</v>
      </c>
      <c r="H261" s="6">
        <v>2280.6417200000001</v>
      </c>
      <c r="I261" s="236">
        <f>VLOOKUP(G261,'VDs DUELOS'!$D$2:$G$1568,4,0)-H261</f>
        <v>0</v>
      </c>
    </row>
    <row r="262" spans="7:9" x14ac:dyDescent="0.3">
      <c r="G262">
        <v>2462</v>
      </c>
      <c r="H262" s="6">
        <v>2664.0514694736844</v>
      </c>
      <c r="I262" s="236">
        <f>VLOOKUP(G262,'VDs DUELOS'!$D$2:$G$1568,4,0)-H262</f>
        <v>0</v>
      </c>
    </row>
    <row r="263" spans="7:9" x14ac:dyDescent="0.3">
      <c r="G263">
        <v>2466</v>
      </c>
      <c r="H263" s="6">
        <v>3219.1198905263159</v>
      </c>
      <c r="I263" s="236">
        <f>VLOOKUP(G263,'VDs DUELOS'!$D$2:$G$1568,4,0)-H263</f>
        <v>0</v>
      </c>
    </row>
    <row r="264" spans="7:9" x14ac:dyDescent="0.3">
      <c r="G264">
        <v>2479</v>
      </c>
      <c r="H264" s="6">
        <v>3943.9645726315789</v>
      </c>
      <c r="I264" s="236">
        <f>VLOOKUP(G264,'VDs DUELOS'!$D$2:$G$1568,4,0)-H264</f>
        <v>0</v>
      </c>
    </row>
    <row r="265" spans="7:9" x14ac:dyDescent="0.3">
      <c r="G265">
        <v>2488</v>
      </c>
      <c r="H265" s="6">
        <v>2089.6286639999998</v>
      </c>
      <c r="I265" s="236">
        <f>VLOOKUP(G265,'VDs DUELOS'!$D$2:$G$1568,4,0)-H265</f>
        <v>0</v>
      </c>
    </row>
    <row r="266" spans="7:9" x14ac:dyDescent="0.3">
      <c r="G266">
        <v>2498</v>
      </c>
      <c r="H266" s="6">
        <v>3225.7855578947374</v>
      </c>
      <c r="I266" s="236">
        <f>VLOOKUP(G266,'VDs DUELOS'!$D$2:$G$1568,4,0)-H266</f>
        <v>0</v>
      </c>
    </row>
    <row r="267" spans="7:9" x14ac:dyDescent="0.3">
      <c r="G267">
        <v>2503</v>
      </c>
      <c r="H267" s="6">
        <v>2563.3693600000001</v>
      </c>
      <c r="I267" s="236">
        <f>VLOOKUP(G267,'VDs DUELOS'!$D$2:$G$1568,4,0)-H267</f>
        <v>0</v>
      </c>
    </row>
    <row r="268" spans="7:9" x14ac:dyDescent="0.3">
      <c r="G268">
        <v>2506</v>
      </c>
      <c r="H268" s="6">
        <v>2499.2801199999999</v>
      </c>
      <c r="I268" s="236">
        <f>VLOOKUP(G268,'VDs DUELOS'!$D$2:$G$1568,4,0)-H268</f>
        <v>0</v>
      </c>
    </row>
    <row r="269" spans="7:9" x14ac:dyDescent="0.3">
      <c r="G269">
        <v>2511</v>
      </c>
      <c r="H269" s="6">
        <v>7678.2398160000012</v>
      </c>
      <c r="I269" s="236">
        <f>VLOOKUP(G269,'VDs DUELOS'!$D$2:$G$1568,4,0)-H269</f>
        <v>0</v>
      </c>
    </row>
    <row r="270" spans="7:9" x14ac:dyDescent="0.3">
      <c r="G270">
        <v>2512</v>
      </c>
      <c r="H270" s="6">
        <v>4519.5358079999996</v>
      </c>
      <c r="I270" s="236">
        <f>VLOOKUP(G270,'VDs DUELOS'!$D$2:$G$1568,4,0)-H270</f>
        <v>0</v>
      </c>
    </row>
    <row r="271" spans="7:9" x14ac:dyDescent="0.3">
      <c r="G271">
        <v>2515</v>
      </c>
      <c r="H271" s="6">
        <v>3207.7065360000001</v>
      </c>
      <c r="I271" s="236">
        <f>VLOOKUP(G271,'VDs DUELOS'!$D$2:$G$1568,4,0)-H271</f>
        <v>0</v>
      </c>
    </row>
    <row r="272" spans="7:9" x14ac:dyDescent="0.3">
      <c r="G272">
        <v>2519</v>
      </c>
      <c r="H272" s="6">
        <v>93.350088421052632</v>
      </c>
      <c r="I272" s="236" t="e">
        <f>VLOOKUP(G272,'VDs DUELOS'!$D$2:$G$1568,4,0)-H272</f>
        <v>#N/A</v>
      </c>
    </row>
    <row r="273" spans="7:9" x14ac:dyDescent="0.3">
      <c r="G273">
        <v>2520</v>
      </c>
      <c r="H273" s="6">
        <v>2285.8363120000004</v>
      </c>
      <c r="I273" s="236">
        <f>VLOOKUP(G273,'VDs DUELOS'!$D$2:$G$1568,4,0)-H273</f>
        <v>0</v>
      </c>
    </row>
    <row r="274" spans="7:9" x14ac:dyDescent="0.3">
      <c r="G274">
        <v>2527</v>
      </c>
      <c r="H274" s="6">
        <v>0</v>
      </c>
      <c r="I274" s="236" t="e">
        <f>VLOOKUP(G274,'VDs DUELOS'!$D$2:$G$1568,4,0)-H274</f>
        <v>#N/A</v>
      </c>
    </row>
    <row r="275" spans="7:9" x14ac:dyDescent="0.3">
      <c r="G275">
        <v>2565</v>
      </c>
      <c r="H275" s="6">
        <v>0</v>
      </c>
      <c r="I275" s="236" t="e">
        <f>VLOOKUP(G275,'VDs DUELOS'!$D$2:$G$1568,4,0)-H275</f>
        <v>#N/A</v>
      </c>
    </row>
    <row r="276" spans="7:9" x14ac:dyDescent="0.3">
      <c r="G276">
        <v>2576</v>
      </c>
      <c r="H276" s="6">
        <v>11099.491832000002</v>
      </c>
      <c r="I276" s="236">
        <f>VLOOKUP(G276,'VDs DUELOS'!$D$2:$G$1568,4,0)-H276</f>
        <v>0</v>
      </c>
    </row>
    <row r="277" spans="7:9" x14ac:dyDescent="0.3">
      <c r="G277">
        <v>2579</v>
      </c>
      <c r="H277" s="6">
        <v>3932.0690480000007</v>
      </c>
      <c r="I277" s="236">
        <f>VLOOKUP(G277,'VDs DUELOS'!$D$2:$G$1568,4,0)-H277</f>
        <v>0</v>
      </c>
    </row>
    <row r="278" spans="7:9" x14ac:dyDescent="0.3">
      <c r="G278">
        <v>2580</v>
      </c>
      <c r="H278" s="6">
        <v>2104.0611760000002</v>
      </c>
      <c r="I278" s="236">
        <f>VLOOKUP(G278,'VDs DUELOS'!$D$2:$G$1568,4,0)-H278</f>
        <v>0</v>
      </c>
    </row>
    <row r="279" spans="7:9" x14ac:dyDescent="0.3">
      <c r="G279">
        <v>2589</v>
      </c>
      <c r="H279" s="6">
        <v>2701.4057840000005</v>
      </c>
      <c r="I279" s="236">
        <f>VLOOKUP(G279,'VDs DUELOS'!$D$2:$G$1568,4,0)-H279</f>
        <v>0</v>
      </c>
    </row>
    <row r="280" spans="7:9" x14ac:dyDescent="0.3">
      <c r="G280">
        <v>2591</v>
      </c>
      <c r="H280" s="6">
        <v>2778.0626560000001</v>
      </c>
      <c r="I280" s="236">
        <f>VLOOKUP(G280,'VDs DUELOS'!$D$2:$G$1568,4,0)-H280</f>
        <v>0</v>
      </c>
    </row>
    <row r="281" spans="7:9" x14ac:dyDescent="0.3">
      <c r="G281">
        <v>2614</v>
      </c>
      <c r="H281" s="6">
        <v>3111.3495680000001</v>
      </c>
      <c r="I281" s="236">
        <f>VLOOKUP(G281,'VDs DUELOS'!$D$2:$G$1568,4,0)-H281</f>
        <v>0</v>
      </c>
    </row>
    <row r="282" spans="7:9" x14ac:dyDescent="0.3">
      <c r="G282">
        <v>2616</v>
      </c>
      <c r="H282" s="6">
        <v>4020.6498080000006</v>
      </c>
      <c r="I282" s="236">
        <f>VLOOKUP(G282,'VDs DUELOS'!$D$2:$G$1568,4,0)-H282</f>
        <v>0</v>
      </c>
    </row>
    <row r="283" spans="7:9" x14ac:dyDescent="0.3">
      <c r="G283">
        <v>2617</v>
      </c>
      <c r="H283" s="6">
        <v>4122.6130720000001</v>
      </c>
      <c r="I283" s="236">
        <f>VLOOKUP(G283,'VDs DUELOS'!$D$2:$G$1568,4,0)-H283</f>
        <v>0</v>
      </c>
    </row>
    <row r="284" spans="7:9" x14ac:dyDescent="0.3">
      <c r="G284">
        <v>2621</v>
      </c>
      <c r="H284" s="6">
        <v>2829.8602610526323</v>
      </c>
      <c r="I284" s="236">
        <f>VLOOKUP(G284,'VDs DUELOS'!$D$2:$G$1568,4,0)-H284</f>
        <v>0</v>
      </c>
    </row>
    <row r="285" spans="7:9" x14ac:dyDescent="0.3">
      <c r="G285">
        <v>2629</v>
      </c>
      <c r="H285" s="6">
        <v>2292.5521936842106</v>
      </c>
      <c r="I285" s="236">
        <f>VLOOKUP(G285,'VDs DUELOS'!$D$2:$G$1568,4,0)-H285</f>
        <v>0</v>
      </c>
    </row>
    <row r="286" spans="7:9" x14ac:dyDescent="0.3">
      <c r="G286">
        <v>2647</v>
      </c>
      <c r="H286" s="6">
        <v>3640.1012560000004</v>
      </c>
      <c r="I286" s="236">
        <f>VLOOKUP(G286,'VDs DUELOS'!$D$2:$G$1568,4,0)-H286</f>
        <v>0</v>
      </c>
    </row>
    <row r="287" spans="7:9" x14ac:dyDescent="0.3">
      <c r="G287">
        <v>2661</v>
      </c>
      <c r="H287" s="6">
        <v>1914.6543840000004</v>
      </c>
      <c r="I287" s="236">
        <f>VLOOKUP(G287,'VDs DUELOS'!$D$2:$G$1568,4,0)-H287</f>
        <v>0</v>
      </c>
    </row>
    <row r="288" spans="7:9" x14ac:dyDescent="0.3">
      <c r="G288">
        <v>2670</v>
      </c>
      <c r="H288" s="6">
        <v>2688.8727920000001</v>
      </c>
      <c r="I288" s="236">
        <f>VLOOKUP(G288,'VDs DUELOS'!$D$2:$G$1568,4,0)-H288</f>
        <v>0</v>
      </c>
    </row>
    <row r="289" spans="7:9" x14ac:dyDescent="0.3">
      <c r="G289">
        <v>2677</v>
      </c>
      <c r="H289" s="6">
        <v>4991.376067368421</v>
      </c>
      <c r="I289" s="236">
        <f>VLOOKUP(G289,'VDs DUELOS'!$D$2:$G$1568,4,0)-H289</f>
        <v>0</v>
      </c>
    </row>
    <row r="290" spans="7:9" x14ac:dyDescent="0.3">
      <c r="G290">
        <v>2678</v>
      </c>
      <c r="H290" s="6">
        <v>2578.9384400000004</v>
      </c>
      <c r="I290" s="236">
        <f>VLOOKUP(G290,'VDs DUELOS'!$D$2:$G$1568,4,0)-H290</f>
        <v>0</v>
      </c>
    </row>
    <row r="291" spans="7:9" x14ac:dyDescent="0.3">
      <c r="G291">
        <v>2685</v>
      </c>
      <c r="H291" s="6">
        <v>0</v>
      </c>
      <c r="I291" s="236" t="e">
        <f>VLOOKUP(G291,'VDs DUELOS'!$D$2:$G$1568,4,0)-H291</f>
        <v>#N/A</v>
      </c>
    </row>
    <row r="292" spans="7:9" x14ac:dyDescent="0.3">
      <c r="G292">
        <v>2703</v>
      </c>
      <c r="H292" s="6">
        <v>1017.8886000000001</v>
      </c>
      <c r="I292" s="236">
        <f>VLOOKUP(G292,'VDs DUELOS'!$D$2:$G$1568,4,0)-H292</f>
        <v>0</v>
      </c>
    </row>
    <row r="293" spans="7:9" x14ac:dyDescent="0.3">
      <c r="G293">
        <v>2721</v>
      </c>
      <c r="H293" s="6">
        <v>1791.1803705263155</v>
      </c>
      <c r="I293" s="236">
        <f>VLOOKUP(G293,'VDs DUELOS'!$D$2:$G$1568,4,0)-H293</f>
        <v>0</v>
      </c>
    </row>
    <row r="294" spans="7:9" x14ac:dyDescent="0.3">
      <c r="G294">
        <v>2724</v>
      </c>
      <c r="H294" s="6">
        <v>2030.3763840000001</v>
      </c>
      <c r="I294" s="236">
        <f>VLOOKUP(G294,'VDs DUELOS'!$D$2:$G$1568,4,0)-H294</f>
        <v>0</v>
      </c>
    </row>
    <row r="295" spans="7:9" x14ac:dyDescent="0.3">
      <c r="G295">
        <v>2745</v>
      </c>
      <c r="H295" s="6">
        <v>3405.0700079999997</v>
      </c>
      <c r="I295" s="236">
        <f>VLOOKUP(G295,'VDs DUELOS'!$D$2:$G$1568,4,0)-H295</f>
        <v>0</v>
      </c>
    </row>
    <row r="296" spans="7:9" x14ac:dyDescent="0.3">
      <c r="G296">
        <v>2753</v>
      </c>
      <c r="H296" s="6">
        <v>2999.98848</v>
      </c>
      <c r="I296" s="236">
        <f>VLOOKUP(G296,'VDs DUELOS'!$D$2:$G$1568,4,0)-H296</f>
        <v>0</v>
      </c>
    </row>
    <row r="297" spans="7:9" x14ac:dyDescent="0.3">
      <c r="G297">
        <v>2766</v>
      </c>
      <c r="H297" s="6">
        <v>1701.4104888888887</v>
      </c>
      <c r="I297" s="236">
        <f>VLOOKUP(G297,'VDs DUELOS'!$D$2:$G$1568,4,0)-H297</f>
        <v>0</v>
      </c>
    </row>
    <row r="298" spans="7:9" x14ac:dyDescent="0.3">
      <c r="G298">
        <v>2771</v>
      </c>
      <c r="H298" s="6">
        <v>1840.5435040000002</v>
      </c>
      <c r="I298" s="236">
        <f>VLOOKUP(G298,'VDs DUELOS'!$D$2:$G$1568,4,0)-H298</f>
        <v>0</v>
      </c>
    </row>
    <row r="299" spans="7:9" x14ac:dyDescent="0.3">
      <c r="G299">
        <v>2772</v>
      </c>
      <c r="H299" s="6">
        <v>4416.1068240000004</v>
      </c>
      <c r="I299" s="236">
        <f>VLOOKUP(G299,'VDs DUELOS'!$D$2:$G$1568,4,0)-H299</f>
        <v>0</v>
      </c>
    </row>
    <row r="300" spans="7:9" x14ac:dyDescent="0.3">
      <c r="G300">
        <v>2780</v>
      </c>
      <c r="H300" s="6">
        <v>1705.7457759999998</v>
      </c>
      <c r="I300" s="236">
        <f>VLOOKUP(G300,'VDs DUELOS'!$D$2:$G$1568,4,0)-H300</f>
        <v>0</v>
      </c>
    </row>
    <row r="301" spans="7:9" x14ac:dyDescent="0.3">
      <c r="G301">
        <v>2781</v>
      </c>
      <c r="H301" s="6">
        <v>3891.715064</v>
      </c>
      <c r="I301" s="236">
        <f>VLOOKUP(G301,'VDs DUELOS'!$D$2:$G$1568,4,0)-H301</f>
        <v>0</v>
      </c>
    </row>
    <row r="302" spans="7:9" x14ac:dyDescent="0.3">
      <c r="G302">
        <v>2803</v>
      </c>
      <c r="H302" s="6">
        <v>3493.6223119999995</v>
      </c>
      <c r="I302" s="236">
        <f>VLOOKUP(G302,'VDs DUELOS'!$D$2:$G$1568,4,0)-H302</f>
        <v>0</v>
      </c>
    </row>
    <row r="303" spans="7:9" x14ac:dyDescent="0.3">
      <c r="G303">
        <v>2804</v>
      </c>
      <c r="H303" s="6">
        <v>1855.068368</v>
      </c>
      <c r="I303" s="236">
        <f>VLOOKUP(G303,'VDs DUELOS'!$D$2:$G$1568,4,0)-H303</f>
        <v>0</v>
      </c>
    </row>
    <row r="304" spans="7:9" x14ac:dyDescent="0.3">
      <c r="G304">
        <v>2812</v>
      </c>
      <c r="H304" s="6">
        <v>2236.150416</v>
      </c>
      <c r="I304" s="236">
        <f>VLOOKUP(G304,'VDs DUELOS'!$D$2:$G$1568,4,0)-H304</f>
        <v>0</v>
      </c>
    </row>
    <row r="305" spans="7:9" x14ac:dyDescent="0.3">
      <c r="G305">
        <v>2815</v>
      </c>
      <c r="H305" s="6">
        <v>2666.6375360000002</v>
      </c>
      <c r="I305" s="236">
        <f>VLOOKUP(G305,'VDs DUELOS'!$D$2:$G$1568,4,0)-H305</f>
        <v>0</v>
      </c>
    </row>
    <row r="306" spans="7:9" x14ac:dyDescent="0.3">
      <c r="G306">
        <v>2859</v>
      </c>
      <c r="H306" s="6">
        <v>2951.842315789474</v>
      </c>
      <c r="I306" s="236">
        <f>VLOOKUP(G306,'VDs DUELOS'!$D$2:$G$1568,4,0)-H306</f>
        <v>0</v>
      </c>
    </row>
    <row r="307" spans="7:9" x14ac:dyDescent="0.3">
      <c r="G307">
        <v>2874</v>
      </c>
      <c r="H307" s="6">
        <v>1077.8434357894737</v>
      </c>
      <c r="I307" s="236">
        <f>VLOOKUP(G307,'VDs DUELOS'!$D$2:$G$1568,4,0)-H307</f>
        <v>0</v>
      </c>
    </row>
    <row r="308" spans="7:9" x14ac:dyDescent="0.3">
      <c r="G308">
        <v>2883</v>
      </c>
      <c r="H308" s="6">
        <v>1929.3407520000001</v>
      </c>
      <c r="I308" s="236">
        <f>VLOOKUP(G308,'VDs DUELOS'!$D$2:$G$1568,4,0)-H308</f>
        <v>0</v>
      </c>
    </row>
    <row r="309" spans="7:9" x14ac:dyDescent="0.3">
      <c r="G309">
        <v>2889</v>
      </c>
      <c r="H309" s="6">
        <v>0</v>
      </c>
      <c r="I309" s="236" t="e">
        <f>VLOOKUP(G309,'VDs DUELOS'!$D$2:$G$1568,4,0)-H309</f>
        <v>#N/A</v>
      </c>
    </row>
    <row r="310" spans="7:9" x14ac:dyDescent="0.3">
      <c r="G310">
        <v>2891</v>
      </c>
      <c r="H310" s="6">
        <v>4862.0423839999994</v>
      </c>
      <c r="I310" s="236">
        <f>VLOOKUP(G310,'VDs DUELOS'!$D$2:$G$1568,4,0)-H310</f>
        <v>0</v>
      </c>
    </row>
    <row r="311" spans="7:9" x14ac:dyDescent="0.3">
      <c r="G311">
        <v>2949</v>
      </c>
      <c r="H311" s="6">
        <v>1779.6242000000002</v>
      </c>
      <c r="I311" s="236">
        <f>VLOOKUP(G311,'VDs DUELOS'!$D$2:$G$1568,4,0)-H311</f>
        <v>0</v>
      </c>
    </row>
    <row r="312" spans="7:9" x14ac:dyDescent="0.3">
      <c r="G312">
        <v>2951</v>
      </c>
      <c r="H312" s="6">
        <v>3149.3256842105266</v>
      </c>
      <c r="I312" s="236">
        <f>VLOOKUP(G312,'VDs DUELOS'!$D$2:$G$1568,4,0)-H312</f>
        <v>0</v>
      </c>
    </row>
    <row r="313" spans="7:9" x14ac:dyDescent="0.3">
      <c r="G313">
        <v>2971</v>
      </c>
      <c r="H313" s="6">
        <v>1826.1914694736843</v>
      </c>
      <c r="I313" s="236">
        <f>VLOOKUP(G313,'VDs DUELOS'!$D$2:$G$1568,4,0)-H313</f>
        <v>0</v>
      </c>
    </row>
    <row r="314" spans="7:9" x14ac:dyDescent="0.3">
      <c r="G314">
        <v>2986</v>
      </c>
      <c r="H314" s="6">
        <v>2129.2387284210527</v>
      </c>
      <c r="I314" s="236">
        <f>VLOOKUP(G314,'VDs DUELOS'!$D$2:$G$1568,4,0)-H314</f>
        <v>0</v>
      </c>
    </row>
    <row r="315" spans="7:9" x14ac:dyDescent="0.3">
      <c r="G315">
        <v>2998</v>
      </c>
      <c r="H315" s="6">
        <v>-140.724448</v>
      </c>
      <c r="I315" s="236" t="e">
        <f>VLOOKUP(G315,'VDs DUELOS'!$D$2:$G$1568,4,0)-H315</f>
        <v>#N/A</v>
      </c>
    </row>
    <row r="316" spans="7:9" x14ac:dyDescent="0.3">
      <c r="G316">
        <v>3057</v>
      </c>
      <c r="H316" s="6">
        <v>2418.87408</v>
      </c>
      <c r="I316" s="236">
        <f>VLOOKUP(G316,'VDs DUELOS'!$D$2:$G$1568,4,0)-H316</f>
        <v>0</v>
      </c>
    </row>
    <row r="317" spans="7:9" x14ac:dyDescent="0.3">
      <c r="G317">
        <v>3058</v>
      </c>
      <c r="H317" s="6">
        <v>3135.1783519999999</v>
      </c>
      <c r="I317" s="236">
        <f>VLOOKUP(G317,'VDs DUELOS'!$D$2:$G$1568,4,0)-H317</f>
        <v>0</v>
      </c>
    </row>
    <row r="318" spans="7:9" x14ac:dyDescent="0.3">
      <c r="G318">
        <v>3074</v>
      </c>
      <c r="H318" s="6">
        <v>2985.181111111111</v>
      </c>
      <c r="I318" s="236">
        <f>VLOOKUP(G318,'VDs DUELOS'!$D$2:$G$1568,4,0)-H318</f>
        <v>0</v>
      </c>
    </row>
    <row r="319" spans="7:9" x14ac:dyDescent="0.3">
      <c r="G319">
        <v>3110</v>
      </c>
      <c r="H319" s="6">
        <v>4799.7123119999997</v>
      </c>
      <c r="I319" s="236">
        <f>VLOOKUP(G319,'VDs DUELOS'!$D$2:$G$1568,4,0)-H319</f>
        <v>0</v>
      </c>
    </row>
    <row r="320" spans="7:9" x14ac:dyDescent="0.3">
      <c r="G320">
        <v>3130</v>
      </c>
      <c r="H320" s="6">
        <v>2263.6532888888892</v>
      </c>
      <c r="I320" s="236">
        <f>VLOOKUP(G320,'VDs DUELOS'!$D$2:$G$1568,4,0)-H320</f>
        <v>0</v>
      </c>
    </row>
    <row r="321" spans="7:9" x14ac:dyDescent="0.3">
      <c r="G321">
        <v>3159</v>
      </c>
      <c r="H321" s="6">
        <v>1411.1543200000001</v>
      </c>
      <c r="I321" s="236">
        <f>VLOOKUP(G321,'VDs DUELOS'!$D$2:$G$1568,4,0)-H321</f>
        <v>0</v>
      </c>
    </row>
    <row r="322" spans="7:9" x14ac:dyDescent="0.3">
      <c r="G322">
        <v>3166</v>
      </c>
      <c r="H322" s="6">
        <v>0</v>
      </c>
      <c r="I322" s="236" t="e">
        <f>VLOOKUP(G322,'VDs DUELOS'!$D$2:$G$1568,4,0)-H322</f>
        <v>#N/A</v>
      </c>
    </row>
    <row r="323" spans="7:9" x14ac:dyDescent="0.3">
      <c r="G323">
        <v>3169</v>
      </c>
      <c r="H323" s="6">
        <v>2065.3246319999998</v>
      </c>
      <c r="I323" s="236">
        <f>VLOOKUP(G323,'VDs DUELOS'!$D$2:$G$1568,4,0)-H323</f>
        <v>0</v>
      </c>
    </row>
    <row r="324" spans="7:9" x14ac:dyDescent="0.3">
      <c r="G324">
        <v>3184</v>
      </c>
      <c r="H324" s="6">
        <v>2413.7903999999999</v>
      </c>
      <c r="I324" s="236">
        <f>VLOOKUP(G324,'VDs DUELOS'!$D$2:$G$1568,4,0)-H324</f>
        <v>0</v>
      </c>
    </row>
    <row r="325" spans="7:9" x14ac:dyDescent="0.3">
      <c r="G325">
        <v>3198</v>
      </c>
      <c r="H325" s="6">
        <v>1810.3403031578946</v>
      </c>
      <c r="I325" s="236">
        <f>VLOOKUP(G325,'VDs DUELOS'!$D$2:$G$1568,4,0)-H325</f>
        <v>0</v>
      </c>
    </row>
    <row r="326" spans="7:9" x14ac:dyDescent="0.3">
      <c r="G326">
        <v>3224</v>
      </c>
      <c r="H326" s="6">
        <v>1610.1727040000003</v>
      </c>
      <c r="I326" s="236">
        <f>VLOOKUP(G326,'VDs DUELOS'!$D$2:$G$1568,4,0)-H326</f>
        <v>0</v>
      </c>
    </row>
    <row r="327" spans="7:9" x14ac:dyDescent="0.3">
      <c r="G327">
        <v>3235</v>
      </c>
      <c r="H327" s="6">
        <v>1656.097904</v>
      </c>
      <c r="I327" s="236">
        <f>VLOOKUP(G327,'VDs DUELOS'!$D$2:$G$1568,4,0)-H327</f>
        <v>0</v>
      </c>
    </row>
    <row r="328" spans="7:9" x14ac:dyDescent="0.3">
      <c r="G328">
        <v>3236</v>
      </c>
      <c r="H328" s="6">
        <v>1715.2113010526316</v>
      </c>
      <c r="I328" s="236">
        <f>VLOOKUP(G328,'VDs DUELOS'!$D$2:$G$1568,4,0)-H328</f>
        <v>0</v>
      </c>
    </row>
    <row r="329" spans="7:9" x14ac:dyDescent="0.3">
      <c r="G329">
        <v>3256</v>
      </c>
      <c r="H329" s="6">
        <v>2035.8912168421057</v>
      </c>
      <c r="I329" s="236">
        <f>VLOOKUP(G329,'VDs DUELOS'!$D$2:$G$1568,4,0)-H329</f>
        <v>0</v>
      </c>
    </row>
    <row r="330" spans="7:9" x14ac:dyDescent="0.3">
      <c r="G330">
        <v>3261</v>
      </c>
      <c r="H330" s="6">
        <v>1837.2859839999999</v>
      </c>
      <c r="I330" s="236">
        <f>VLOOKUP(G330,'VDs DUELOS'!$D$2:$G$1568,4,0)-H330</f>
        <v>0</v>
      </c>
    </row>
    <row r="331" spans="7:9" x14ac:dyDescent="0.3">
      <c r="G331">
        <v>3286</v>
      </c>
      <c r="H331" s="6">
        <v>3119.5480505263158</v>
      </c>
      <c r="I331" s="236">
        <f>VLOOKUP(G331,'VDs DUELOS'!$D$2:$G$1568,4,0)-H331</f>
        <v>0</v>
      </c>
    </row>
    <row r="332" spans="7:9" x14ac:dyDescent="0.3">
      <c r="G332">
        <v>3287</v>
      </c>
      <c r="H332" s="6">
        <v>2586.6943410526314</v>
      </c>
      <c r="I332" s="236">
        <f>VLOOKUP(G332,'VDs DUELOS'!$D$2:$G$1568,4,0)-H332</f>
        <v>0</v>
      </c>
    </row>
    <row r="333" spans="7:9" x14ac:dyDescent="0.3">
      <c r="G333">
        <v>3290</v>
      </c>
      <c r="H333" s="6">
        <v>2339.1878000000002</v>
      </c>
      <c r="I333" s="236">
        <f>VLOOKUP(G333,'VDs DUELOS'!$D$2:$G$1568,4,0)-H333</f>
        <v>0</v>
      </c>
    </row>
    <row r="334" spans="7:9" x14ac:dyDescent="0.3">
      <c r="G334">
        <v>3322</v>
      </c>
      <c r="H334" s="6">
        <v>1747.0842933333333</v>
      </c>
      <c r="I334" s="236">
        <f>VLOOKUP(G334,'VDs DUELOS'!$D$2:$G$1568,4,0)-H334</f>
        <v>0</v>
      </c>
    </row>
    <row r="335" spans="7:9" x14ac:dyDescent="0.3">
      <c r="G335">
        <v>3329</v>
      </c>
      <c r="H335" s="6">
        <v>0</v>
      </c>
      <c r="I335" s="236" t="e">
        <f>VLOOKUP(G335,'VDs DUELOS'!$D$2:$G$1568,4,0)-H335</f>
        <v>#N/A</v>
      </c>
    </row>
    <row r="336" spans="7:9" x14ac:dyDescent="0.3">
      <c r="G336">
        <v>3340</v>
      </c>
      <c r="H336" s="6">
        <v>5559.5135242105271</v>
      </c>
      <c r="I336" s="236">
        <f>VLOOKUP(G336,'VDs DUELOS'!$D$2:$G$1568,4,0)-H336</f>
        <v>0</v>
      </c>
    </row>
    <row r="337" spans="7:9" x14ac:dyDescent="0.3">
      <c r="G337">
        <v>3350</v>
      </c>
      <c r="H337" s="6">
        <v>5102.8367760000001</v>
      </c>
      <c r="I337" s="236">
        <f>VLOOKUP(G337,'VDs DUELOS'!$D$2:$G$1568,4,0)-H337</f>
        <v>0</v>
      </c>
    </row>
    <row r="338" spans="7:9" x14ac:dyDescent="0.3">
      <c r="G338">
        <v>3372</v>
      </c>
      <c r="H338" s="6">
        <v>4571.9690639999999</v>
      </c>
      <c r="I338" s="236">
        <f>VLOOKUP(G338,'VDs DUELOS'!$D$2:$G$1568,4,0)-H338</f>
        <v>0</v>
      </c>
    </row>
    <row r="339" spans="7:9" x14ac:dyDescent="0.3">
      <c r="G339">
        <v>3382</v>
      </c>
      <c r="H339" s="6">
        <v>2328.553852631579</v>
      </c>
      <c r="I339" s="236">
        <f>VLOOKUP(G339,'VDs DUELOS'!$D$2:$G$1568,4,0)-H339</f>
        <v>0</v>
      </c>
    </row>
    <row r="340" spans="7:9" x14ac:dyDescent="0.3">
      <c r="G340">
        <v>3409</v>
      </c>
      <c r="H340" s="6">
        <v>2918.2117440000002</v>
      </c>
      <c r="I340" s="236">
        <f>VLOOKUP(G340,'VDs DUELOS'!$D$2:$G$1568,4,0)-H340</f>
        <v>0</v>
      </c>
    </row>
    <row r="341" spans="7:9" x14ac:dyDescent="0.3">
      <c r="G341">
        <v>3433</v>
      </c>
      <c r="H341" s="6">
        <v>1999.6545178947372</v>
      </c>
      <c r="I341" s="236">
        <f>VLOOKUP(G341,'VDs DUELOS'!$D$2:$G$1568,4,0)-H341</f>
        <v>0</v>
      </c>
    </row>
    <row r="342" spans="7:9" x14ac:dyDescent="0.3">
      <c r="G342">
        <v>3442</v>
      </c>
      <c r="H342" s="6">
        <v>3057.4702315789477</v>
      </c>
      <c r="I342" s="236">
        <f>VLOOKUP(G342,'VDs DUELOS'!$D$2:$G$1568,4,0)-H342</f>
        <v>0</v>
      </c>
    </row>
    <row r="343" spans="7:9" x14ac:dyDescent="0.3">
      <c r="G343">
        <v>3447</v>
      </c>
      <c r="H343" s="6">
        <v>-232.84550400000001</v>
      </c>
      <c r="I343" s="236" t="e">
        <f>VLOOKUP(G343,'VDs DUELOS'!$D$2:$G$1568,4,0)-H343</f>
        <v>#N/A</v>
      </c>
    </row>
    <row r="344" spans="7:9" x14ac:dyDescent="0.3">
      <c r="G344">
        <v>3451</v>
      </c>
      <c r="H344" s="6">
        <v>4451.3965360000002</v>
      </c>
      <c r="I344" s="236">
        <f>VLOOKUP(G344,'VDs DUELOS'!$D$2:$G$1568,4,0)-H344</f>
        <v>0</v>
      </c>
    </row>
    <row r="345" spans="7:9" x14ac:dyDescent="0.3">
      <c r="G345">
        <v>3470</v>
      </c>
      <c r="H345" s="6">
        <v>2779.4561599999997</v>
      </c>
      <c r="I345" s="236">
        <f>VLOOKUP(G345,'VDs DUELOS'!$D$2:$G$1568,4,0)-H345</f>
        <v>0</v>
      </c>
    </row>
    <row r="346" spans="7:9" x14ac:dyDescent="0.3">
      <c r="G346">
        <v>3566</v>
      </c>
      <c r="H346" s="6">
        <v>3769.8792421052635</v>
      </c>
      <c r="I346" s="236">
        <f>VLOOKUP(G346,'VDs DUELOS'!$D$2:$G$1568,4,0)-H346</f>
        <v>0</v>
      </c>
    </row>
    <row r="347" spans="7:9" x14ac:dyDescent="0.3">
      <c r="G347">
        <v>3589</v>
      </c>
      <c r="H347" s="6">
        <v>1927.4294560000003</v>
      </c>
      <c r="I347" s="236">
        <f>VLOOKUP(G347,'VDs DUELOS'!$D$2:$G$1568,4,0)-H347</f>
        <v>0</v>
      </c>
    </row>
    <row r="348" spans="7:9" x14ac:dyDescent="0.3">
      <c r="G348">
        <v>3613</v>
      </c>
      <c r="H348" s="6">
        <v>0</v>
      </c>
      <c r="I348" s="236" t="e">
        <f>VLOOKUP(G348,'VDs DUELOS'!$D$2:$G$1568,4,0)-H348</f>
        <v>#N/A</v>
      </c>
    </row>
    <row r="349" spans="7:9" x14ac:dyDescent="0.3">
      <c r="G349">
        <v>3619</v>
      </c>
      <c r="H349" s="6">
        <v>1733.2647120000001</v>
      </c>
      <c r="I349" s="236">
        <f>VLOOKUP(G349,'VDs DUELOS'!$D$2:$G$1568,4,0)-H349</f>
        <v>0</v>
      </c>
    </row>
    <row r="350" spans="7:9" x14ac:dyDescent="0.3">
      <c r="G350">
        <v>3620</v>
      </c>
      <c r="H350" s="6">
        <v>2152.3237557894736</v>
      </c>
      <c r="I350" s="236">
        <f>VLOOKUP(G350,'VDs DUELOS'!$D$2:$G$1568,4,0)-H350</f>
        <v>0</v>
      </c>
    </row>
    <row r="351" spans="7:9" x14ac:dyDescent="0.3">
      <c r="G351">
        <v>3626</v>
      </c>
      <c r="H351" s="6">
        <v>2048.3088560000001</v>
      </c>
      <c r="I351" s="236">
        <f>VLOOKUP(G351,'VDs DUELOS'!$D$2:$G$1568,4,0)-H351</f>
        <v>0</v>
      </c>
    </row>
    <row r="352" spans="7:9" x14ac:dyDescent="0.3">
      <c r="G352">
        <v>3642</v>
      </c>
      <c r="H352" s="6">
        <v>2683.699772631579</v>
      </c>
      <c r="I352" s="236">
        <f>VLOOKUP(G352,'VDs DUELOS'!$D$2:$G$1568,4,0)-H352</f>
        <v>0</v>
      </c>
    </row>
    <row r="353" spans="7:9" x14ac:dyDescent="0.3">
      <c r="G353">
        <v>3643</v>
      </c>
      <c r="H353" s="6">
        <v>3248.5789221052637</v>
      </c>
      <c r="I353" s="236">
        <f>VLOOKUP(G353,'VDs DUELOS'!$D$2:$G$1568,4,0)-H353</f>
        <v>0</v>
      </c>
    </row>
    <row r="354" spans="7:9" x14ac:dyDescent="0.3">
      <c r="G354">
        <v>3644</v>
      </c>
      <c r="H354" s="6">
        <v>5816.8624320000008</v>
      </c>
      <c r="I354" s="236">
        <f>VLOOKUP(G354,'VDs DUELOS'!$D$2:$G$1568,4,0)-H354</f>
        <v>0</v>
      </c>
    </row>
    <row r="355" spans="7:9" x14ac:dyDescent="0.3">
      <c r="G355">
        <v>3650</v>
      </c>
      <c r="H355" s="6">
        <v>3434.4517760000003</v>
      </c>
      <c r="I355" s="236">
        <f>VLOOKUP(G355,'VDs DUELOS'!$D$2:$G$1568,4,0)-H355</f>
        <v>0</v>
      </c>
    </row>
    <row r="356" spans="7:9" x14ac:dyDescent="0.3">
      <c r="G356">
        <v>3653</v>
      </c>
      <c r="H356" s="6">
        <v>1443.760690526316</v>
      </c>
      <c r="I356" s="236">
        <f>VLOOKUP(G356,'VDs DUELOS'!$D$2:$G$1568,4,0)-H356</f>
        <v>0</v>
      </c>
    </row>
    <row r="357" spans="7:9" x14ac:dyDescent="0.3">
      <c r="G357">
        <v>3655</v>
      </c>
      <c r="H357" s="6">
        <v>1370.7518736842105</v>
      </c>
      <c r="I357" s="236">
        <f>VLOOKUP(G357,'VDs DUELOS'!$D$2:$G$1568,4,0)-H357</f>
        <v>0</v>
      </c>
    </row>
    <row r="358" spans="7:9" x14ac:dyDescent="0.3">
      <c r="G358">
        <v>3670</v>
      </c>
      <c r="H358" s="6">
        <v>3194.0959920000005</v>
      </c>
      <c r="I358" s="236">
        <f>VLOOKUP(G358,'VDs DUELOS'!$D$2:$G$1568,4,0)-H358</f>
        <v>0</v>
      </c>
    </row>
    <row r="359" spans="7:9" x14ac:dyDescent="0.3">
      <c r="G359">
        <v>3698</v>
      </c>
      <c r="H359" s="6">
        <v>1734.9433760000002</v>
      </c>
      <c r="I359" s="236">
        <f>VLOOKUP(G359,'VDs DUELOS'!$D$2:$G$1568,4,0)-H359</f>
        <v>0</v>
      </c>
    </row>
    <row r="360" spans="7:9" x14ac:dyDescent="0.3">
      <c r="G360">
        <v>3700</v>
      </c>
      <c r="H360" s="6">
        <v>3473.806752</v>
      </c>
      <c r="I360" s="236">
        <f>VLOOKUP(G360,'VDs DUELOS'!$D$2:$G$1568,4,0)-H360</f>
        <v>0</v>
      </c>
    </row>
    <row r="361" spans="7:9" x14ac:dyDescent="0.3">
      <c r="G361">
        <v>3751</v>
      </c>
      <c r="H361" s="6">
        <v>2745.9502989473685</v>
      </c>
      <c r="I361" s="236">
        <f>VLOOKUP(G361,'VDs DUELOS'!$D$2:$G$1568,4,0)-H361</f>
        <v>0</v>
      </c>
    </row>
    <row r="362" spans="7:9" x14ac:dyDescent="0.3">
      <c r="G362">
        <v>3752</v>
      </c>
      <c r="H362" s="6">
        <v>1765.4668960000004</v>
      </c>
      <c r="I362" s="236">
        <f>VLOOKUP(G362,'VDs DUELOS'!$D$2:$G$1568,4,0)-H362</f>
        <v>0</v>
      </c>
    </row>
    <row r="363" spans="7:9" x14ac:dyDescent="0.3">
      <c r="G363">
        <v>3778</v>
      </c>
      <c r="H363" s="6">
        <v>0</v>
      </c>
      <c r="I363" s="236" t="e">
        <f>VLOOKUP(G363,'VDs DUELOS'!$D$2:$G$1568,4,0)-H363</f>
        <v>#N/A</v>
      </c>
    </row>
    <row r="364" spans="7:9" x14ac:dyDescent="0.3">
      <c r="G364">
        <v>3815</v>
      </c>
      <c r="H364" s="6">
        <v>-60.838391999999999</v>
      </c>
      <c r="I364" s="236" t="e">
        <f>VLOOKUP(G364,'VDs DUELOS'!$D$2:$G$1568,4,0)-H364</f>
        <v>#N/A</v>
      </c>
    </row>
    <row r="365" spans="7:9" x14ac:dyDescent="0.3">
      <c r="G365">
        <v>3825</v>
      </c>
      <c r="H365" s="6">
        <v>5226.9395839999997</v>
      </c>
      <c r="I365" s="236">
        <f>VLOOKUP(G365,'VDs DUELOS'!$D$2:$G$1568,4,0)-H365</f>
        <v>0</v>
      </c>
    </row>
    <row r="366" spans="7:9" x14ac:dyDescent="0.3">
      <c r="G366">
        <v>3832</v>
      </c>
      <c r="H366" s="6">
        <v>1914.0842480000001</v>
      </c>
      <c r="I366" s="236">
        <f>VLOOKUP(G366,'VDs DUELOS'!$D$2:$G$1568,4,0)-H366</f>
        <v>0</v>
      </c>
    </row>
    <row r="367" spans="7:9" x14ac:dyDescent="0.3">
      <c r="G367">
        <v>3842</v>
      </c>
      <c r="H367" s="6">
        <v>2294.1083368421055</v>
      </c>
      <c r="I367" s="236">
        <f>VLOOKUP(G367,'VDs DUELOS'!$D$2:$G$1568,4,0)-H367</f>
        <v>0</v>
      </c>
    </row>
    <row r="368" spans="7:9" x14ac:dyDescent="0.3">
      <c r="G368">
        <v>3852</v>
      </c>
      <c r="H368" s="6">
        <v>1935.4084880000003</v>
      </c>
      <c r="I368" s="236">
        <f>VLOOKUP(G368,'VDs DUELOS'!$D$2:$G$1568,4,0)-H368</f>
        <v>0</v>
      </c>
    </row>
    <row r="369" spans="7:9" x14ac:dyDescent="0.3">
      <c r="G369">
        <v>3863</v>
      </c>
      <c r="H369" s="6">
        <v>1662.7647360000001</v>
      </c>
      <c r="I369" s="236">
        <f>VLOOKUP(G369,'VDs DUELOS'!$D$2:$G$1568,4,0)-H369</f>
        <v>0</v>
      </c>
    </row>
    <row r="370" spans="7:9" x14ac:dyDescent="0.3">
      <c r="G370">
        <v>3879</v>
      </c>
      <c r="H370" s="6">
        <v>2569.4407840000003</v>
      </c>
      <c r="I370" s="236">
        <f>VLOOKUP(G370,'VDs DUELOS'!$D$2:$G$1568,4,0)-H370</f>
        <v>0</v>
      </c>
    </row>
    <row r="371" spans="7:9" x14ac:dyDescent="0.3">
      <c r="G371">
        <v>3884</v>
      </c>
      <c r="H371" s="6">
        <v>3454.8036800000004</v>
      </c>
      <c r="I371" s="236">
        <f>VLOOKUP(G371,'VDs DUELOS'!$D$2:$G$1568,4,0)-H371</f>
        <v>0</v>
      </c>
    </row>
    <row r="372" spans="7:9" x14ac:dyDescent="0.3">
      <c r="G372">
        <v>3894</v>
      </c>
      <c r="H372" s="6">
        <v>2305.7263280000002</v>
      </c>
      <c r="I372" s="236">
        <f>VLOOKUP(G372,'VDs DUELOS'!$D$2:$G$1568,4,0)-H372</f>
        <v>0</v>
      </c>
    </row>
    <row r="373" spans="7:9" x14ac:dyDescent="0.3">
      <c r="G373">
        <v>3930</v>
      </c>
      <c r="H373" s="6">
        <v>2165.2958222222223</v>
      </c>
      <c r="I373" s="236">
        <f>VLOOKUP(G373,'VDs DUELOS'!$D$2:$G$1568,4,0)-H373</f>
        <v>0</v>
      </c>
    </row>
    <row r="374" spans="7:9" x14ac:dyDescent="0.3">
      <c r="G374">
        <v>3942</v>
      </c>
      <c r="H374" s="6">
        <v>1828.3240160000003</v>
      </c>
      <c r="I374" s="236">
        <f>VLOOKUP(G374,'VDs DUELOS'!$D$2:$G$1568,4,0)-H374</f>
        <v>0</v>
      </c>
    </row>
    <row r="375" spans="7:9" x14ac:dyDescent="0.3">
      <c r="G375">
        <v>3968</v>
      </c>
      <c r="H375" s="6">
        <v>2511.5715764705883</v>
      </c>
      <c r="I375" s="236">
        <f>VLOOKUP(G375,'VDs DUELOS'!$D$2:$G$1568,4,0)-H375</f>
        <v>0</v>
      </c>
    </row>
    <row r="376" spans="7:9" x14ac:dyDescent="0.3">
      <c r="G376">
        <v>3988</v>
      </c>
      <c r="H376" s="6">
        <v>2283.162632</v>
      </c>
      <c r="I376" s="236">
        <f>VLOOKUP(G376,'VDs DUELOS'!$D$2:$G$1568,4,0)-H376</f>
        <v>0</v>
      </c>
    </row>
    <row r="377" spans="7:9" x14ac:dyDescent="0.3">
      <c r="G377">
        <v>4002</v>
      </c>
      <c r="H377" s="6">
        <v>441.60922947368419</v>
      </c>
      <c r="I377" s="236" t="e">
        <f>VLOOKUP(G377,'VDs DUELOS'!$D$2:$G$1568,4,0)-H377</f>
        <v>#N/A</v>
      </c>
    </row>
    <row r="378" spans="7:9" x14ac:dyDescent="0.3">
      <c r="G378">
        <v>4004</v>
      </c>
      <c r="H378" s="6">
        <v>1145.3444400000001</v>
      </c>
      <c r="I378" s="236" t="e">
        <f>VLOOKUP(G378,'VDs DUELOS'!$D$2:$G$1568,4,0)-H378</f>
        <v>#N/A</v>
      </c>
    </row>
    <row r="379" spans="7:9" x14ac:dyDescent="0.3">
      <c r="G379">
        <v>4005</v>
      </c>
      <c r="H379" s="6">
        <v>57.538463999999955</v>
      </c>
      <c r="I379" s="236" t="e">
        <f>VLOOKUP(G379,'VDs DUELOS'!$D$2:$G$1568,4,0)-H379</f>
        <v>#N/A</v>
      </c>
    </row>
    <row r="380" spans="7:9" x14ac:dyDescent="0.3">
      <c r="G380">
        <v>4006</v>
      </c>
      <c r="H380" s="6">
        <v>-142.50198399999999</v>
      </c>
      <c r="I380" s="236" t="e">
        <f>VLOOKUP(G380,'VDs DUELOS'!$D$2:$G$1568,4,0)-H380</f>
        <v>#N/A</v>
      </c>
    </row>
    <row r="381" spans="7:9" x14ac:dyDescent="0.3">
      <c r="G381">
        <v>4070</v>
      </c>
      <c r="H381" s="6">
        <v>2293.3146000000002</v>
      </c>
      <c r="I381" s="236">
        <f>VLOOKUP(G381,'VDs DUELOS'!$D$2:$G$1568,4,0)-H381</f>
        <v>0</v>
      </c>
    </row>
    <row r="382" spans="7:9" x14ac:dyDescent="0.3">
      <c r="G382">
        <v>4112</v>
      </c>
      <c r="H382" s="6">
        <v>3392.7148631578953</v>
      </c>
      <c r="I382" s="236">
        <f>VLOOKUP(G382,'VDs DUELOS'!$D$2:$G$1568,4,0)-H382</f>
        <v>0</v>
      </c>
    </row>
    <row r="383" spans="7:9" x14ac:dyDescent="0.3">
      <c r="G383">
        <v>4116</v>
      </c>
      <c r="H383" s="6">
        <v>2323.3715520000001</v>
      </c>
      <c r="I383" s="236">
        <f>VLOOKUP(G383,'VDs DUELOS'!$D$2:$G$1568,4,0)-H383</f>
        <v>0</v>
      </c>
    </row>
    <row r="384" spans="7:9" x14ac:dyDescent="0.3">
      <c r="G384">
        <v>4117</v>
      </c>
      <c r="H384" s="6">
        <v>1319.7542800000001</v>
      </c>
      <c r="I384" s="236">
        <f>VLOOKUP(G384,'VDs DUELOS'!$D$2:$G$1568,4,0)-H384</f>
        <v>0</v>
      </c>
    </row>
    <row r="385" spans="7:9" x14ac:dyDescent="0.3">
      <c r="G385">
        <v>4118</v>
      </c>
      <c r="H385" s="6">
        <v>0</v>
      </c>
      <c r="I385" s="236" t="e">
        <f>VLOOKUP(G385,'VDs DUELOS'!$D$2:$G$1568,4,0)-H385</f>
        <v>#N/A</v>
      </c>
    </row>
    <row r="386" spans="7:9" x14ac:dyDescent="0.3">
      <c r="G386">
        <v>4141</v>
      </c>
      <c r="H386" s="6">
        <v>3690.8055760000007</v>
      </c>
      <c r="I386" s="236">
        <f>VLOOKUP(G386,'VDs DUELOS'!$D$2:$G$1568,4,0)-H386</f>
        <v>0</v>
      </c>
    </row>
    <row r="387" spans="7:9" x14ac:dyDescent="0.3">
      <c r="G387">
        <v>4166</v>
      </c>
      <c r="H387" s="6">
        <v>0</v>
      </c>
      <c r="I387" s="236" t="e">
        <f>VLOOKUP(G387,'VDs DUELOS'!$D$2:$G$1568,4,0)-H387</f>
        <v>#N/A</v>
      </c>
    </row>
    <row r="388" spans="7:9" x14ac:dyDescent="0.3">
      <c r="G388">
        <v>4220</v>
      </c>
      <c r="H388" s="6">
        <v>0</v>
      </c>
      <c r="I388" s="236" t="e">
        <f>VLOOKUP(G388,'VDs DUELOS'!$D$2:$G$1568,4,0)-H388</f>
        <v>#N/A</v>
      </c>
    </row>
    <row r="389" spans="7:9" x14ac:dyDescent="0.3">
      <c r="G389">
        <v>4226</v>
      </c>
      <c r="H389" s="6">
        <v>1462.1973557894737</v>
      </c>
      <c r="I389" s="236">
        <f>VLOOKUP(G389,'VDs DUELOS'!$D$2:$G$1568,4,0)-H389</f>
        <v>0</v>
      </c>
    </row>
    <row r="390" spans="7:9" x14ac:dyDescent="0.3">
      <c r="G390">
        <v>4230</v>
      </c>
      <c r="H390" s="6">
        <v>1529.9278000000002</v>
      </c>
      <c r="I390" s="236">
        <f>VLOOKUP(G390,'VDs DUELOS'!$D$2:$G$1568,4,0)-H390</f>
        <v>0</v>
      </c>
    </row>
    <row r="391" spans="7:9" x14ac:dyDescent="0.3">
      <c r="G391">
        <v>4268</v>
      </c>
      <c r="H391" s="6">
        <v>1931.4483760000001</v>
      </c>
      <c r="I391" s="236">
        <f>VLOOKUP(G391,'VDs DUELOS'!$D$2:$G$1568,4,0)-H391</f>
        <v>0</v>
      </c>
    </row>
    <row r="392" spans="7:9" x14ac:dyDescent="0.3">
      <c r="G392">
        <v>4271</v>
      </c>
      <c r="H392" s="6">
        <v>0</v>
      </c>
      <c r="I392" s="236" t="e">
        <f>VLOOKUP(G392,'VDs DUELOS'!$D$2:$G$1568,4,0)-H392</f>
        <v>#N/A</v>
      </c>
    </row>
    <row r="393" spans="7:9" x14ac:dyDescent="0.3">
      <c r="G393">
        <v>4275</v>
      </c>
      <c r="H393" s="6">
        <v>0</v>
      </c>
      <c r="I393" s="236" t="e">
        <f>VLOOKUP(G393,'VDs DUELOS'!$D$2:$G$1568,4,0)-H393</f>
        <v>#N/A</v>
      </c>
    </row>
    <row r="394" spans="7:9" x14ac:dyDescent="0.3">
      <c r="G394">
        <v>4289</v>
      </c>
      <c r="H394" s="6">
        <v>1361.4006640000002</v>
      </c>
      <c r="I394" s="236">
        <f>VLOOKUP(G394,'VDs DUELOS'!$D$2:$G$1568,4,0)-H394</f>
        <v>0</v>
      </c>
    </row>
    <row r="395" spans="7:9" x14ac:dyDescent="0.3">
      <c r="G395">
        <v>4296</v>
      </c>
      <c r="H395" s="6">
        <v>2159.0262880000005</v>
      </c>
      <c r="I395" s="236">
        <f>VLOOKUP(G395,'VDs DUELOS'!$D$2:$G$1568,4,0)-H395</f>
        <v>0</v>
      </c>
    </row>
    <row r="396" spans="7:9" x14ac:dyDescent="0.3">
      <c r="G396">
        <v>4322</v>
      </c>
      <c r="H396" s="6">
        <v>2278.8372720000002</v>
      </c>
      <c r="I396" s="236">
        <f>VLOOKUP(G396,'VDs DUELOS'!$D$2:$G$1568,4,0)-H396</f>
        <v>0</v>
      </c>
    </row>
    <row r="397" spans="7:9" x14ac:dyDescent="0.3">
      <c r="G397">
        <v>4323</v>
      </c>
      <c r="H397" s="6">
        <v>2331.1746319999997</v>
      </c>
      <c r="I397" s="236">
        <f>VLOOKUP(G397,'VDs DUELOS'!$D$2:$G$1568,4,0)-H397</f>
        <v>0</v>
      </c>
    </row>
    <row r="398" spans="7:9" x14ac:dyDescent="0.3">
      <c r="G398">
        <v>4388</v>
      </c>
      <c r="H398" s="6">
        <v>1646.4885999999999</v>
      </c>
      <c r="I398" s="236">
        <f>VLOOKUP(G398,'VDs DUELOS'!$D$2:$G$1568,4,0)-H398</f>
        <v>0</v>
      </c>
    </row>
    <row r="399" spans="7:9" x14ac:dyDescent="0.3">
      <c r="G399">
        <v>4393</v>
      </c>
      <c r="H399" s="6">
        <v>2244.2392480000003</v>
      </c>
      <c r="I399" s="236">
        <f>VLOOKUP(G399,'VDs DUELOS'!$D$2:$G$1568,4,0)-H399</f>
        <v>0</v>
      </c>
    </row>
    <row r="400" spans="7:9" x14ac:dyDescent="0.3">
      <c r="G400">
        <v>4434</v>
      </c>
      <c r="H400" s="6">
        <v>3641.8843031578954</v>
      </c>
      <c r="I400" s="236">
        <f>VLOOKUP(G400,'VDs DUELOS'!$D$2:$G$1568,4,0)-H400</f>
        <v>0</v>
      </c>
    </row>
    <row r="401" spans="7:9" x14ac:dyDescent="0.3">
      <c r="G401">
        <v>4449</v>
      </c>
      <c r="H401" s="6">
        <v>3885.1175242105269</v>
      </c>
      <c r="I401" s="236">
        <f>VLOOKUP(G401,'VDs DUELOS'!$D$2:$G$1568,4,0)-H401</f>
        <v>0</v>
      </c>
    </row>
    <row r="402" spans="7:9" x14ac:dyDescent="0.3">
      <c r="G402">
        <v>4495</v>
      </c>
      <c r="H402" s="6">
        <v>0</v>
      </c>
      <c r="I402" s="236" t="e">
        <f>VLOOKUP(G402,'VDs DUELOS'!$D$2:$G$1568,4,0)-H402</f>
        <v>#N/A</v>
      </c>
    </row>
    <row r="403" spans="7:9" x14ac:dyDescent="0.3">
      <c r="G403">
        <v>4496</v>
      </c>
      <c r="H403" s="6">
        <v>0</v>
      </c>
      <c r="I403" s="236" t="e">
        <f>VLOOKUP(G403,'VDs DUELOS'!$D$2:$G$1568,4,0)-H403</f>
        <v>#N/A</v>
      </c>
    </row>
    <row r="404" spans="7:9" x14ac:dyDescent="0.3">
      <c r="G404">
        <v>4507</v>
      </c>
      <c r="H404" s="6">
        <v>2142.719184</v>
      </c>
      <c r="I404" s="236">
        <f>VLOOKUP(G404,'VDs DUELOS'!$D$2:$G$1568,4,0)-H404</f>
        <v>0</v>
      </c>
    </row>
    <row r="405" spans="7:9" x14ac:dyDescent="0.3">
      <c r="G405">
        <v>4541</v>
      </c>
      <c r="H405" s="6">
        <v>1726.1928757894739</v>
      </c>
      <c r="I405" s="236">
        <f>VLOOKUP(G405,'VDs DUELOS'!$D$2:$G$1568,4,0)-H405</f>
        <v>0</v>
      </c>
    </row>
    <row r="406" spans="7:9" x14ac:dyDescent="0.3">
      <c r="G406">
        <v>4564</v>
      </c>
      <c r="H406" s="6">
        <v>4007.5946720000002</v>
      </c>
      <c r="I406" s="236">
        <f>VLOOKUP(G406,'VDs DUELOS'!$D$2:$G$1568,4,0)-H406</f>
        <v>0</v>
      </c>
    </row>
    <row r="407" spans="7:9" x14ac:dyDescent="0.3">
      <c r="G407">
        <v>4566</v>
      </c>
      <c r="H407" s="6">
        <v>2704.3923680000003</v>
      </c>
      <c r="I407" s="236">
        <f>VLOOKUP(G407,'VDs DUELOS'!$D$2:$G$1568,4,0)-H407</f>
        <v>0</v>
      </c>
    </row>
    <row r="408" spans="7:9" x14ac:dyDescent="0.3">
      <c r="G408">
        <v>4581</v>
      </c>
      <c r="H408" s="6">
        <v>1634.4200719999999</v>
      </c>
      <c r="I408" s="236">
        <f>VLOOKUP(G408,'VDs DUELOS'!$D$2:$G$1568,4,0)-H408</f>
        <v>0</v>
      </c>
    </row>
    <row r="409" spans="7:9" x14ac:dyDescent="0.3">
      <c r="G409">
        <v>4584</v>
      </c>
      <c r="H409" s="6">
        <v>2218.6562800000002</v>
      </c>
      <c r="I409" s="236">
        <f>VLOOKUP(G409,'VDs DUELOS'!$D$2:$G$1568,4,0)-H409</f>
        <v>0</v>
      </c>
    </row>
    <row r="410" spans="7:9" x14ac:dyDescent="0.3">
      <c r="G410">
        <v>4589</v>
      </c>
      <c r="H410" s="6">
        <v>1394.9273519999999</v>
      </c>
      <c r="I410" s="236">
        <f>VLOOKUP(G410,'VDs DUELOS'!$D$2:$G$1568,4,0)-H410</f>
        <v>0</v>
      </c>
    </row>
    <row r="411" spans="7:9" x14ac:dyDescent="0.3">
      <c r="G411">
        <v>4617</v>
      </c>
      <c r="H411" s="6">
        <v>1262.4304160000002</v>
      </c>
      <c r="I411" s="236">
        <f>VLOOKUP(G411,'VDs DUELOS'!$D$2:$G$1568,4,0)-H411</f>
        <v>0</v>
      </c>
    </row>
    <row r="412" spans="7:9" x14ac:dyDescent="0.3">
      <c r="G412">
        <v>4622</v>
      </c>
      <c r="H412" s="6">
        <v>0</v>
      </c>
      <c r="I412" s="236" t="e">
        <f>VLOOKUP(G412,'VDs DUELOS'!$D$2:$G$1568,4,0)-H412</f>
        <v>#N/A</v>
      </c>
    </row>
    <row r="413" spans="7:9" x14ac:dyDescent="0.3">
      <c r="G413">
        <v>4639</v>
      </c>
      <c r="H413" s="6">
        <v>3441.6472800000006</v>
      </c>
      <c r="I413" s="236">
        <f>VLOOKUP(G413,'VDs DUELOS'!$D$2:$G$1568,4,0)-H413</f>
        <v>0</v>
      </c>
    </row>
    <row r="414" spans="7:9" x14ac:dyDescent="0.3">
      <c r="G414">
        <v>4640</v>
      </c>
      <c r="H414" s="6">
        <v>1722.8000640000002</v>
      </c>
      <c r="I414" s="236">
        <f>VLOOKUP(G414,'VDs DUELOS'!$D$2:$G$1568,4,0)-H414</f>
        <v>0</v>
      </c>
    </row>
    <row r="415" spans="7:9" x14ac:dyDescent="0.3">
      <c r="G415">
        <v>4658</v>
      </c>
      <c r="H415" s="6">
        <v>2583.3597600000003</v>
      </c>
      <c r="I415" s="236">
        <f>VLOOKUP(G415,'VDs DUELOS'!$D$2:$G$1568,4,0)-H415</f>
        <v>0</v>
      </c>
    </row>
    <row r="416" spans="7:9" x14ac:dyDescent="0.3">
      <c r="G416">
        <v>4662</v>
      </c>
      <c r="H416" s="6">
        <v>4100.9237840000005</v>
      </c>
      <c r="I416" s="236">
        <f>VLOOKUP(G416,'VDs DUELOS'!$D$2:$G$1568,4,0)-H416</f>
        <v>0</v>
      </c>
    </row>
    <row r="417" spans="7:9" x14ac:dyDescent="0.3">
      <c r="G417">
        <v>4665</v>
      </c>
      <c r="H417" s="6">
        <v>3755.832664</v>
      </c>
      <c r="I417" s="236">
        <f>VLOOKUP(G417,'VDs DUELOS'!$D$2:$G$1568,4,0)-H417</f>
        <v>0</v>
      </c>
    </row>
    <row r="418" spans="7:9" x14ac:dyDescent="0.3">
      <c r="G418">
        <v>4681</v>
      </c>
      <c r="H418" s="6">
        <v>2996.8559157894738</v>
      </c>
      <c r="I418" s="236">
        <f>VLOOKUP(G418,'VDs DUELOS'!$D$2:$G$1568,4,0)-H418</f>
        <v>0</v>
      </c>
    </row>
    <row r="419" spans="7:9" x14ac:dyDescent="0.3">
      <c r="G419">
        <v>4709</v>
      </c>
      <c r="H419" s="6">
        <v>6311.1770105263167</v>
      </c>
      <c r="I419" s="236">
        <f>VLOOKUP(G419,'VDs DUELOS'!$D$2:$G$1568,4,0)-H419</f>
        <v>0</v>
      </c>
    </row>
    <row r="420" spans="7:9" x14ac:dyDescent="0.3">
      <c r="G420">
        <v>4710</v>
      </c>
      <c r="H420" s="6">
        <v>2407.4361431578945</v>
      </c>
      <c r="I420" s="236">
        <f>VLOOKUP(G420,'VDs DUELOS'!$D$2:$G$1568,4,0)-H420</f>
        <v>0</v>
      </c>
    </row>
    <row r="421" spans="7:9" x14ac:dyDescent="0.3">
      <c r="G421">
        <v>4719</v>
      </c>
      <c r="H421" s="6">
        <v>3370.76</v>
      </c>
      <c r="I421" s="236">
        <f>VLOOKUP(G421,'VDs DUELOS'!$D$2:$G$1568,4,0)-H421</f>
        <v>0</v>
      </c>
    </row>
    <row r="422" spans="7:9" x14ac:dyDescent="0.3">
      <c r="G422">
        <v>4735</v>
      </c>
      <c r="H422" s="6">
        <v>2171.0386560000002</v>
      </c>
      <c r="I422" s="236">
        <f>VLOOKUP(G422,'VDs DUELOS'!$D$2:$G$1568,4,0)-H422</f>
        <v>0</v>
      </c>
    </row>
    <row r="423" spans="7:9" x14ac:dyDescent="0.3">
      <c r="G423">
        <v>4762</v>
      </c>
      <c r="H423" s="6">
        <v>1586.7354240000002</v>
      </c>
      <c r="I423" s="236">
        <f>VLOOKUP(G423,'VDs DUELOS'!$D$2:$G$1568,4,0)-H423</f>
        <v>0</v>
      </c>
    </row>
    <row r="424" spans="7:9" x14ac:dyDescent="0.3">
      <c r="G424">
        <v>4778</v>
      </c>
      <c r="H424" s="6">
        <v>1485.0560252631581</v>
      </c>
      <c r="I424" s="236" t="e">
        <f>VLOOKUP(G424,'VDs DUELOS'!$D$2:$G$1568,4,0)-H424</f>
        <v>#N/A</v>
      </c>
    </row>
    <row r="425" spans="7:9" x14ac:dyDescent="0.3">
      <c r="G425">
        <v>4784</v>
      </c>
      <c r="H425" s="6">
        <v>703.5259759999999</v>
      </c>
      <c r="I425" s="236">
        <f>VLOOKUP(G425,'VDs DUELOS'!$D$2:$G$1568,4,0)-H425</f>
        <v>0</v>
      </c>
    </row>
    <row r="426" spans="7:9" x14ac:dyDescent="0.3">
      <c r="G426">
        <v>4790</v>
      </c>
      <c r="H426" s="6">
        <v>1915.2835680000001</v>
      </c>
      <c r="I426" s="236">
        <f>VLOOKUP(G426,'VDs DUELOS'!$D$2:$G$1568,4,0)-H426</f>
        <v>0</v>
      </c>
    </row>
    <row r="427" spans="7:9" x14ac:dyDescent="0.3">
      <c r="G427">
        <v>4833</v>
      </c>
      <c r="H427" s="6">
        <v>1599.4952168421055</v>
      </c>
      <c r="I427" s="236">
        <f>VLOOKUP(G427,'VDs DUELOS'!$D$2:$G$1568,4,0)-H427</f>
        <v>0</v>
      </c>
    </row>
    <row r="428" spans="7:9" x14ac:dyDescent="0.3">
      <c r="G428">
        <v>4874</v>
      </c>
      <c r="H428" s="6">
        <v>3192.2276959999999</v>
      </c>
      <c r="I428" s="236">
        <f>VLOOKUP(G428,'VDs DUELOS'!$D$2:$G$1568,4,0)-H428</f>
        <v>0</v>
      </c>
    </row>
    <row r="429" spans="7:9" x14ac:dyDescent="0.3">
      <c r="G429">
        <v>4883</v>
      </c>
      <c r="H429" s="6">
        <v>0</v>
      </c>
      <c r="I429" s="236" t="e">
        <f>VLOOKUP(G429,'VDs DUELOS'!$D$2:$G$1568,4,0)-H429</f>
        <v>#N/A</v>
      </c>
    </row>
    <row r="430" spans="7:9" x14ac:dyDescent="0.3">
      <c r="G430">
        <v>4950</v>
      </c>
      <c r="H430" s="6">
        <v>2374.5330189473684</v>
      </c>
      <c r="I430" s="236">
        <f>VLOOKUP(G430,'VDs DUELOS'!$D$2:$G$1568,4,0)-H430</f>
        <v>0</v>
      </c>
    </row>
    <row r="431" spans="7:9" x14ac:dyDescent="0.3">
      <c r="G431">
        <v>4969</v>
      </c>
      <c r="H431" s="6">
        <v>1927.8364042105263</v>
      </c>
      <c r="I431" s="236">
        <f>VLOOKUP(G431,'VDs DUELOS'!$D$2:$G$1568,4,0)-H431</f>
        <v>0</v>
      </c>
    </row>
    <row r="432" spans="7:9" x14ac:dyDescent="0.3">
      <c r="G432">
        <v>4970</v>
      </c>
      <c r="H432" s="6">
        <v>2183.0326880000002</v>
      </c>
      <c r="I432" s="236">
        <f>VLOOKUP(G432,'VDs DUELOS'!$D$2:$G$1568,4,0)-H432</f>
        <v>0</v>
      </c>
    </row>
    <row r="433" spans="7:9" x14ac:dyDescent="0.3">
      <c r="G433">
        <v>4980</v>
      </c>
      <c r="H433" s="6">
        <v>1450.28936</v>
      </c>
      <c r="I433" s="236">
        <f>VLOOKUP(G433,'VDs DUELOS'!$D$2:$G$1568,4,0)-H433</f>
        <v>0</v>
      </c>
    </row>
    <row r="434" spans="7:9" x14ac:dyDescent="0.3">
      <c r="G434">
        <v>4988</v>
      </c>
      <c r="H434" s="6">
        <v>-194.01760000000002</v>
      </c>
      <c r="I434" s="236" t="e">
        <f>VLOOKUP(G434,'VDs DUELOS'!$D$2:$G$1568,4,0)-H434</f>
        <v>#N/A</v>
      </c>
    </row>
    <row r="435" spans="7:9" x14ac:dyDescent="0.3">
      <c r="G435">
        <v>4997</v>
      </c>
      <c r="H435" s="6">
        <v>2800.1683284210526</v>
      </c>
      <c r="I435" s="236">
        <f>VLOOKUP(G435,'VDs DUELOS'!$D$2:$G$1568,4,0)-H435</f>
        <v>0</v>
      </c>
    </row>
    <row r="436" spans="7:9" x14ac:dyDescent="0.3">
      <c r="G436">
        <v>5006</v>
      </c>
      <c r="H436" s="6">
        <v>1836.246155789474</v>
      </c>
      <c r="I436" s="236">
        <f>VLOOKUP(G436,'VDs DUELOS'!$D$2:$G$1568,4,0)-H436</f>
        <v>0</v>
      </c>
    </row>
    <row r="437" spans="7:9" x14ac:dyDescent="0.3">
      <c r="G437">
        <v>5014</v>
      </c>
      <c r="H437" s="6">
        <v>0</v>
      </c>
      <c r="I437" s="236" t="e">
        <f>VLOOKUP(G437,'VDs DUELOS'!$D$2:$G$1568,4,0)-H437</f>
        <v>#N/A</v>
      </c>
    </row>
    <row r="438" spans="7:9" x14ac:dyDescent="0.3">
      <c r="G438">
        <v>5016</v>
      </c>
      <c r="H438" s="6">
        <v>1426.58672</v>
      </c>
      <c r="I438" s="236">
        <f>VLOOKUP(G438,'VDs DUELOS'!$D$2:$G$1568,4,0)-H438</f>
        <v>0</v>
      </c>
    </row>
    <row r="439" spans="7:9" x14ac:dyDescent="0.3">
      <c r="G439">
        <v>5028</v>
      </c>
      <c r="H439" s="6">
        <v>3546.2806</v>
      </c>
      <c r="I439" s="236">
        <f>VLOOKUP(G439,'VDs DUELOS'!$D$2:$G$1568,4,0)-H439</f>
        <v>0</v>
      </c>
    </row>
    <row r="440" spans="7:9" x14ac:dyDescent="0.3">
      <c r="G440">
        <v>5043</v>
      </c>
      <c r="H440" s="6">
        <v>4085.2492719999996</v>
      </c>
      <c r="I440" s="236">
        <f>VLOOKUP(G440,'VDs DUELOS'!$D$2:$G$1568,4,0)-H440</f>
        <v>0</v>
      </c>
    </row>
    <row r="441" spans="7:9" x14ac:dyDescent="0.3">
      <c r="G441">
        <v>5055</v>
      </c>
      <c r="H441" s="6">
        <v>1403.4660715789473</v>
      </c>
      <c r="I441" s="236">
        <f>VLOOKUP(G441,'VDs DUELOS'!$D$2:$G$1568,4,0)-H441</f>
        <v>0</v>
      </c>
    </row>
    <row r="442" spans="7:9" x14ac:dyDescent="0.3">
      <c r="G442">
        <v>5068</v>
      </c>
      <c r="H442" s="6">
        <v>2234.0757360000002</v>
      </c>
      <c r="I442" s="236">
        <f>VLOOKUP(G442,'VDs DUELOS'!$D$2:$G$1568,4,0)-H442</f>
        <v>0</v>
      </c>
    </row>
    <row r="443" spans="7:9" x14ac:dyDescent="0.3">
      <c r="G443">
        <v>5074</v>
      </c>
      <c r="H443" s="6">
        <v>2750.0565120000006</v>
      </c>
      <c r="I443" s="236">
        <f>VLOOKUP(G443,'VDs DUELOS'!$D$2:$G$1568,4,0)-H443</f>
        <v>0</v>
      </c>
    </row>
    <row r="444" spans="7:9" x14ac:dyDescent="0.3">
      <c r="G444">
        <v>5077</v>
      </c>
      <c r="H444" s="6">
        <v>1791.008472</v>
      </c>
      <c r="I444" s="236">
        <f>VLOOKUP(G444,'VDs DUELOS'!$D$2:$G$1568,4,0)-H444</f>
        <v>0</v>
      </c>
    </row>
    <row r="445" spans="7:9" x14ac:dyDescent="0.3">
      <c r="G445">
        <v>5106</v>
      </c>
      <c r="H445" s="6">
        <v>1604.2099705263158</v>
      </c>
      <c r="I445" s="236">
        <f>VLOOKUP(G445,'VDs DUELOS'!$D$2:$G$1568,4,0)-H445</f>
        <v>0</v>
      </c>
    </row>
    <row r="446" spans="7:9" x14ac:dyDescent="0.3">
      <c r="G446">
        <v>5107</v>
      </c>
      <c r="H446" s="6">
        <v>0</v>
      </c>
      <c r="I446" s="236" t="e">
        <f>VLOOKUP(G446,'VDs DUELOS'!$D$2:$G$1568,4,0)-H446</f>
        <v>#N/A</v>
      </c>
    </row>
    <row r="447" spans="7:9" x14ac:dyDescent="0.3">
      <c r="G447">
        <v>5111</v>
      </c>
      <c r="H447" s="6">
        <v>2888.6080589473686</v>
      </c>
      <c r="I447" s="236">
        <f>VLOOKUP(G447,'VDs DUELOS'!$D$2:$G$1568,4,0)-H447</f>
        <v>0</v>
      </c>
    </row>
    <row r="448" spans="7:9" x14ac:dyDescent="0.3">
      <c r="G448">
        <v>5118</v>
      </c>
      <c r="H448" s="6">
        <v>1697.6965359999999</v>
      </c>
      <c r="I448" s="236">
        <f>VLOOKUP(G448,'VDs DUELOS'!$D$2:$G$1568,4,0)-H448</f>
        <v>0</v>
      </c>
    </row>
    <row r="449" spans="7:9" x14ac:dyDescent="0.3">
      <c r="G449">
        <v>5121</v>
      </c>
      <c r="H449" s="6">
        <v>4047.8539440000004</v>
      </c>
      <c r="I449" s="236">
        <f>VLOOKUP(G449,'VDs DUELOS'!$D$2:$G$1568,4,0)-H449</f>
        <v>0</v>
      </c>
    </row>
    <row r="450" spans="7:9" x14ac:dyDescent="0.3">
      <c r="G450">
        <v>5124</v>
      </c>
      <c r="H450" s="6">
        <v>1883.4300640000001</v>
      </c>
      <c r="I450" s="236">
        <f>VLOOKUP(G450,'VDs DUELOS'!$D$2:$G$1568,4,0)-H450</f>
        <v>0</v>
      </c>
    </row>
    <row r="451" spans="7:9" x14ac:dyDescent="0.3">
      <c r="G451">
        <v>5134</v>
      </c>
      <c r="H451" s="6">
        <v>1383.2263600000001</v>
      </c>
      <c r="I451" s="236">
        <f>VLOOKUP(G451,'VDs DUELOS'!$D$2:$G$1568,4,0)-H451</f>
        <v>0</v>
      </c>
    </row>
    <row r="452" spans="7:9" x14ac:dyDescent="0.3">
      <c r="G452">
        <v>5135</v>
      </c>
      <c r="H452" s="6">
        <v>2593.1565955555557</v>
      </c>
      <c r="I452" s="236">
        <f>VLOOKUP(G452,'VDs DUELOS'!$D$2:$G$1568,4,0)-H452</f>
        <v>0</v>
      </c>
    </row>
    <row r="453" spans="7:9" x14ac:dyDescent="0.3">
      <c r="G453">
        <v>5142</v>
      </c>
      <c r="H453" s="6">
        <v>3952.0633840000005</v>
      </c>
      <c r="I453" s="236">
        <f>VLOOKUP(G453,'VDs DUELOS'!$D$2:$G$1568,4,0)-H453</f>
        <v>0</v>
      </c>
    </row>
    <row r="454" spans="7:9" x14ac:dyDescent="0.3">
      <c r="G454">
        <v>5148</v>
      </c>
      <c r="H454" s="6">
        <v>1787.6275839999998</v>
      </c>
      <c r="I454" s="236">
        <f>VLOOKUP(G454,'VDs DUELOS'!$D$2:$G$1568,4,0)-H454</f>
        <v>0</v>
      </c>
    </row>
    <row r="455" spans="7:9" x14ac:dyDescent="0.3">
      <c r="G455">
        <v>5175</v>
      </c>
      <c r="H455" s="6">
        <v>1662.5484080000003</v>
      </c>
      <c r="I455" s="236">
        <f>VLOOKUP(G455,'VDs DUELOS'!$D$2:$G$1568,4,0)-H455</f>
        <v>0</v>
      </c>
    </row>
    <row r="456" spans="7:9" x14ac:dyDescent="0.3">
      <c r="G456">
        <v>5177</v>
      </c>
      <c r="H456" s="6">
        <v>3623.2726133333331</v>
      </c>
      <c r="I456" s="236">
        <f>VLOOKUP(G456,'VDs DUELOS'!$D$2:$G$1568,4,0)-H456</f>
        <v>0</v>
      </c>
    </row>
    <row r="457" spans="7:9" x14ac:dyDescent="0.3">
      <c r="G457">
        <v>5188</v>
      </c>
      <c r="H457" s="6">
        <v>4078.7508720000001</v>
      </c>
      <c r="I457" s="236">
        <f>VLOOKUP(G457,'VDs DUELOS'!$D$2:$G$1568,4,0)-H457</f>
        <v>0</v>
      </c>
    </row>
    <row r="458" spans="7:9" x14ac:dyDescent="0.3">
      <c r="G458">
        <v>5198</v>
      </c>
      <c r="H458" s="6">
        <v>1420.1159073684212</v>
      </c>
      <c r="I458" s="236">
        <f>VLOOKUP(G458,'VDs DUELOS'!$D$2:$G$1568,4,0)-H458</f>
        <v>0</v>
      </c>
    </row>
    <row r="459" spans="7:9" x14ac:dyDescent="0.3">
      <c r="G459">
        <v>5201</v>
      </c>
      <c r="H459" s="6">
        <v>2270.4423288888893</v>
      </c>
      <c r="I459" s="236">
        <f>VLOOKUP(G459,'VDs DUELOS'!$D$2:$G$1568,4,0)-H459</f>
        <v>0</v>
      </c>
    </row>
    <row r="460" spans="7:9" x14ac:dyDescent="0.3">
      <c r="G460">
        <v>5207</v>
      </c>
      <c r="H460" s="6">
        <v>3353.5653440000006</v>
      </c>
      <c r="I460" s="236">
        <f>VLOOKUP(G460,'VDs DUELOS'!$D$2:$G$1568,4,0)-H460</f>
        <v>0</v>
      </c>
    </row>
    <row r="461" spans="7:9" x14ac:dyDescent="0.3">
      <c r="G461">
        <v>5209</v>
      </c>
      <c r="H461" s="6">
        <v>915.4180080000001</v>
      </c>
      <c r="I461" s="236">
        <f>VLOOKUP(G461,'VDs DUELOS'!$D$2:$G$1568,4,0)-H461</f>
        <v>0</v>
      </c>
    </row>
    <row r="462" spans="7:9" x14ac:dyDescent="0.3">
      <c r="G462">
        <v>5217</v>
      </c>
      <c r="H462" s="6">
        <v>1305.2016560000002</v>
      </c>
      <c r="I462" s="236">
        <f>VLOOKUP(G462,'VDs DUELOS'!$D$2:$G$1568,4,0)-H462</f>
        <v>0</v>
      </c>
    </row>
    <row r="463" spans="7:9" x14ac:dyDescent="0.3">
      <c r="G463">
        <v>5224</v>
      </c>
      <c r="H463" s="6">
        <v>5330.7076800000004</v>
      </c>
      <c r="I463" s="236">
        <f>VLOOKUP(G463,'VDs DUELOS'!$D$2:$G$1568,4,0)-H463</f>
        <v>0</v>
      </c>
    </row>
    <row r="464" spans="7:9" x14ac:dyDescent="0.3">
      <c r="G464">
        <v>5237</v>
      </c>
      <c r="H464" s="6">
        <v>2222.5321955555555</v>
      </c>
      <c r="I464" s="236">
        <f>VLOOKUP(G464,'VDs DUELOS'!$D$2:$G$1568,4,0)-H464</f>
        <v>0</v>
      </c>
    </row>
    <row r="465" spans="7:9" x14ac:dyDescent="0.3">
      <c r="G465">
        <v>5246</v>
      </c>
      <c r="H465" s="6">
        <v>2265.5645680000002</v>
      </c>
      <c r="I465" s="236">
        <f>VLOOKUP(G465,'VDs DUELOS'!$D$2:$G$1568,4,0)-H465</f>
        <v>0</v>
      </c>
    </row>
    <row r="466" spans="7:9" x14ac:dyDescent="0.3">
      <c r="G466">
        <v>5247</v>
      </c>
      <c r="H466" s="6">
        <v>2793.7563439999999</v>
      </c>
      <c r="I466" s="236">
        <f>VLOOKUP(G466,'VDs DUELOS'!$D$2:$G$1568,4,0)-H466</f>
        <v>0</v>
      </c>
    </row>
    <row r="467" spans="7:9" x14ac:dyDescent="0.3">
      <c r="G467">
        <v>5255</v>
      </c>
      <c r="H467" s="6">
        <v>3036.5013520000002</v>
      </c>
      <c r="I467" s="236">
        <f>VLOOKUP(G467,'VDs DUELOS'!$D$2:$G$1568,4,0)-H467</f>
        <v>0</v>
      </c>
    </row>
    <row r="468" spans="7:9" x14ac:dyDescent="0.3">
      <c r="G468">
        <v>5266</v>
      </c>
      <c r="H468" s="6">
        <v>3670.5998989473687</v>
      </c>
      <c r="I468" s="236">
        <f>VLOOKUP(G468,'VDs DUELOS'!$D$2:$G$1568,4,0)-H468</f>
        <v>0</v>
      </c>
    </row>
    <row r="469" spans="7:9" x14ac:dyDescent="0.3">
      <c r="G469">
        <v>5274</v>
      </c>
      <c r="H469" s="6">
        <v>1390.1988378947369</v>
      </c>
      <c r="I469" s="236">
        <f>VLOOKUP(G469,'VDs DUELOS'!$D$2:$G$1568,4,0)-H469</f>
        <v>0</v>
      </c>
    </row>
    <row r="470" spans="7:9" x14ac:dyDescent="0.3">
      <c r="G470">
        <v>5285</v>
      </c>
      <c r="H470" s="6">
        <v>3343.057464</v>
      </c>
      <c r="I470" s="236">
        <f>VLOOKUP(G470,'VDs DUELOS'!$D$2:$G$1568,4,0)-H470</f>
        <v>0</v>
      </c>
    </row>
    <row r="471" spans="7:9" x14ac:dyDescent="0.3">
      <c r="G471">
        <v>5305</v>
      </c>
      <c r="H471" s="6">
        <v>4829.0461920000007</v>
      </c>
      <c r="I471" s="236">
        <f>VLOOKUP(G471,'VDs DUELOS'!$D$2:$G$1568,4,0)-H471</f>
        <v>0</v>
      </c>
    </row>
    <row r="472" spans="7:9" x14ac:dyDescent="0.3">
      <c r="G472">
        <v>5337</v>
      </c>
      <c r="H472" s="6">
        <v>2153.7524320000002</v>
      </c>
      <c r="I472" s="236">
        <f>VLOOKUP(G472,'VDs DUELOS'!$D$2:$G$1568,4,0)-H472</f>
        <v>0</v>
      </c>
    </row>
    <row r="473" spans="7:9" x14ac:dyDescent="0.3">
      <c r="G473">
        <v>5338</v>
      </c>
      <c r="H473" s="6">
        <v>3012.5190240000006</v>
      </c>
      <c r="I473" s="236">
        <f>VLOOKUP(G473,'VDs DUELOS'!$D$2:$G$1568,4,0)-H473</f>
        <v>0</v>
      </c>
    </row>
    <row r="474" spans="7:9" x14ac:dyDescent="0.3">
      <c r="G474">
        <v>5373</v>
      </c>
      <c r="H474" s="6">
        <v>1762.0931280000002</v>
      </c>
      <c r="I474" s="236">
        <f>VLOOKUP(G474,'VDs DUELOS'!$D$2:$G$1568,4,0)-H474</f>
        <v>0</v>
      </c>
    </row>
    <row r="475" spans="7:9" x14ac:dyDescent="0.3">
      <c r="G475">
        <v>5379</v>
      </c>
      <c r="H475" s="6">
        <v>1907.8903760000003</v>
      </c>
      <c r="I475" s="236">
        <f>VLOOKUP(G475,'VDs DUELOS'!$D$2:$G$1568,4,0)-H475</f>
        <v>0</v>
      </c>
    </row>
    <row r="476" spans="7:9" x14ac:dyDescent="0.3">
      <c r="G476">
        <v>5404</v>
      </c>
      <c r="H476" s="6">
        <v>3797.6638800000001</v>
      </c>
      <c r="I476" s="236">
        <f>VLOOKUP(G476,'VDs DUELOS'!$D$2:$G$1568,4,0)-H476</f>
        <v>0</v>
      </c>
    </row>
    <row r="477" spans="7:9" x14ac:dyDescent="0.3">
      <c r="G477">
        <v>5433</v>
      </c>
      <c r="H477" s="6">
        <v>1367.058088888889</v>
      </c>
      <c r="I477" s="236">
        <f>VLOOKUP(G477,'VDs DUELOS'!$D$2:$G$1568,4,0)-H477</f>
        <v>0</v>
      </c>
    </row>
    <row r="478" spans="7:9" x14ac:dyDescent="0.3">
      <c r="G478">
        <v>5445</v>
      </c>
      <c r="H478" s="6">
        <v>2000.772294736842</v>
      </c>
      <c r="I478" s="236">
        <f>VLOOKUP(G478,'VDs DUELOS'!$D$2:$G$1568,4,0)-H478</f>
        <v>0</v>
      </c>
    </row>
    <row r="479" spans="7:9" x14ac:dyDescent="0.3">
      <c r="G479">
        <v>5446</v>
      </c>
      <c r="H479" s="6">
        <v>2547.739544</v>
      </c>
      <c r="I479" s="236">
        <f>VLOOKUP(G479,'VDs DUELOS'!$D$2:$G$1568,4,0)-H479</f>
        <v>0</v>
      </c>
    </row>
    <row r="480" spans="7:9" x14ac:dyDescent="0.3">
      <c r="G480">
        <v>5454</v>
      </c>
      <c r="H480" s="6">
        <v>0</v>
      </c>
      <c r="I480" s="236" t="e">
        <f>VLOOKUP(G480,'VDs DUELOS'!$D$2:$G$1568,4,0)-H480</f>
        <v>#N/A</v>
      </c>
    </row>
    <row r="481" spans="7:9" x14ac:dyDescent="0.3">
      <c r="G481">
        <v>5458</v>
      </c>
      <c r="H481" s="6">
        <v>-222.13456842105262</v>
      </c>
      <c r="I481" s="236" t="e">
        <f>VLOOKUP(G481,'VDs DUELOS'!$D$2:$G$1568,4,0)-H481</f>
        <v>#N/A</v>
      </c>
    </row>
    <row r="482" spans="7:9" x14ac:dyDescent="0.3">
      <c r="G482">
        <v>5463</v>
      </c>
      <c r="H482" s="6">
        <v>2813.1956960000002</v>
      </c>
      <c r="I482" s="236">
        <f>VLOOKUP(G482,'VDs DUELOS'!$D$2:$G$1568,4,0)-H482</f>
        <v>0</v>
      </c>
    </row>
    <row r="483" spans="7:9" x14ac:dyDescent="0.3">
      <c r="G483">
        <v>5473</v>
      </c>
      <c r="H483" s="6">
        <v>2634.8829244444446</v>
      </c>
      <c r="I483" s="236">
        <f>VLOOKUP(G483,'VDs DUELOS'!$D$2:$G$1568,4,0)-H483</f>
        <v>0</v>
      </c>
    </row>
    <row r="484" spans="7:9" x14ac:dyDescent="0.3">
      <c r="G484">
        <v>5479</v>
      </c>
      <c r="H484" s="6">
        <v>1593.5553120000002</v>
      </c>
      <c r="I484" s="236">
        <f>VLOOKUP(G484,'VDs DUELOS'!$D$2:$G$1568,4,0)-H484</f>
        <v>0</v>
      </c>
    </row>
    <row r="485" spans="7:9" x14ac:dyDescent="0.3">
      <c r="G485">
        <v>5483</v>
      </c>
      <c r="H485" s="6">
        <v>2437.1778960000001</v>
      </c>
      <c r="I485" s="236">
        <f>VLOOKUP(G485,'VDs DUELOS'!$D$2:$G$1568,4,0)-H485</f>
        <v>0</v>
      </c>
    </row>
    <row r="486" spans="7:9" x14ac:dyDescent="0.3">
      <c r="G486">
        <v>5486</v>
      </c>
      <c r="H486" s="6">
        <v>2522.7310720000005</v>
      </c>
      <c r="I486" s="236">
        <f>VLOOKUP(G486,'VDs DUELOS'!$D$2:$G$1568,4,0)-H486</f>
        <v>0</v>
      </c>
    </row>
    <row r="487" spans="7:9" x14ac:dyDescent="0.3">
      <c r="G487">
        <v>5503</v>
      </c>
      <c r="H487" s="6">
        <v>3203.9126568421052</v>
      </c>
      <c r="I487" s="236">
        <f>VLOOKUP(G487,'VDs DUELOS'!$D$2:$G$1568,4,0)-H487</f>
        <v>0</v>
      </c>
    </row>
    <row r="488" spans="7:9" x14ac:dyDescent="0.3">
      <c r="G488">
        <v>5526</v>
      </c>
      <c r="H488" s="6">
        <v>6296.1735680000002</v>
      </c>
      <c r="I488" s="236">
        <f>VLOOKUP(G488,'VDs DUELOS'!$D$2:$G$1568,4,0)-H488</f>
        <v>0</v>
      </c>
    </row>
    <row r="489" spans="7:9" x14ac:dyDescent="0.3">
      <c r="G489">
        <v>5527</v>
      </c>
      <c r="H489" s="6">
        <v>1752.904528</v>
      </c>
      <c r="I489" s="236">
        <f>VLOOKUP(G489,'VDs DUELOS'!$D$2:$G$1568,4,0)-H489</f>
        <v>0</v>
      </c>
    </row>
    <row r="490" spans="7:9" x14ac:dyDescent="0.3">
      <c r="G490">
        <v>5531</v>
      </c>
      <c r="H490" s="6">
        <v>2152.9429680000003</v>
      </c>
      <c r="I490" s="236">
        <f>VLOOKUP(G490,'VDs DUELOS'!$D$2:$G$1568,4,0)-H490</f>
        <v>0</v>
      </c>
    </row>
    <row r="491" spans="7:9" x14ac:dyDescent="0.3">
      <c r="G491">
        <v>5549</v>
      </c>
      <c r="H491" s="6">
        <v>3064.3932622222223</v>
      </c>
      <c r="I491" s="236">
        <f>VLOOKUP(G491,'VDs DUELOS'!$D$2:$G$1568,4,0)-H491</f>
        <v>0</v>
      </c>
    </row>
    <row r="492" spans="7:9" x14ac:dyDescent="0.3">
      <c r="G492">
        <v>5551</v>
      </c>
      <c r="H492" s="6">
        <v>2263.7272160000002</v>
      </c>
      <c r="I492" s="236">
        <f>VLOOKUP(G492,'VDs DUELOS'!$D$2:$G$1568,4,0)-H492</f>
        <v>0</v>
      </c>
    </row>
    <row r="493" spans="7:9" x14ac:dyDescent="0.3">
      <c r="G493">
        <v>5558</v>
      </c>
      <c r="H493" s="6">
        <v>1683.8114320000002</v>
      </c>
      <c r="I493" s="236">
        <f>VLOOKUP(G493,'VDs DUELOS'!$D$2:$G$1568,4,0)-H493</f>
        <v>0</v>
      </c>
    </row>
    <row r="494" spans="7:9" x14ac:dyDescent="0.3">
      <c r="G494">
        <v>5559</v>
      </c>
      <c r="H494" s="6">
        <v>2618.2595644444445</v>
      </c>
      <c r="I494" s="236">
        <f>VLOOKUP(G494,'VDs DUELOS'!$D$2:$G$1568,4,0)-H494</f>
        <v>0</v>
      </c>
    </row>
    <row r="495" spans="7:9" x14ac:dyDescent="0.3">
      <c r="G495">
        <v>5562</v>
      </c>
      <c r="H495" s="6">
        <v>2404.7789440000001</v>
      </c>
      <c r="I495" s="236">
        <f>VLOOKUP(G495,'VDs DUELOS'!$D$2:$G$1568,4,0)-H495</f>
        <v>0</v>
      </c>
    </row>
    <row r="496" spans="7:9" x14ac:dyDescent="0.3">
      <c r="G496">
        <v>5589</v>
      </c>
      <c r="H496" s="6">
        <v>1592.835090526316</v>
      </c>
      <c r="I496" s="236">
        <f>VLOOKUP(G496,'VDs DUELOS'!$D$2:$G$1568,4,0)-H496</f>
        <v>0</v>
      </c>
    </row>
    <row r="497" spans="7:9" x14ac:dyDescent="0.3">
      <c r="G497">
        <v>5603</v>
      </c>
      <c r="H497" s="6">
        <v>7433.2834222222227</v>
      </c>
      <c r="I497" s="236">
        <f>VLOOKUP(G497,'VDs DUELOS'!$D$2:$G$1568,4,0)-H497</f>
        <v>0</v>
      </c>
    </row>
    <row r="498" spans="7:9" x14ac:dyDescent="0.3">
      <c r="G498">
        <v>5620</v>
      </c>
      <c r="H498" s="6">
        <v>3346.26296</v>
      </c>
      <c r="I498" s="236">
        <f>VLOOKUP(G498,'VDs DUELOS'!$D$2:$G$1568,4,0)-H498</f>
        <v>0</v>
      </c>
    </row>
    <row r="499" spans="7:9" x14ac:dyDescent="0.3">
      <c r="G499">
        <v>5626</v>
      </c>
      <c r="H499" s="6">
        <v>2231.3824</v>
      </c>
      <c r="I499" s="236">
        <f>VLOOKUP(G499,'VDs DUELOS'!$D$2:$G$1568,4,0)-H499</f>
        <v>0</v>
      </c>
    </row>
    <row r="500" spans="7:9" x14ac:dyDescent="0.3">
      <c r="G500">
        <v>5650</v>
      </c>
      <c r="H500" s="6">
        <v>2085.6637679999999</v>
      </c>
      <c r="I500" s="236">
        <f>VLOOKUP(G500,'VDs DUELOS'!$D$2:$G$1568,4,0)-H500</f>
        <v>0</v>
      </c>
    </row>
    <row r="501" spans="7:9" x14ac:dyDescent="0.3">
      <c r="G501">
        <v>5664</v>
      </c>
      <c r="H501" s="6">
        <v>2344.3744421052629</v>
      </c>
      <c r="I501" s="236">
        <f>VLOOKUP(G501,'VDs DUELOS'!$D$2:$G$1568,4,0)-H501</f>
        <v>0</v>
      </c>
    </row>
    <row r="502" spans="7:9" x14ac:dyDescent="0.3">
      <c r="G502">
        <v>5666</v>
      </c>
      <c r="H502" s="6">
        <v>1758.0025600000001</v>
      </c>
      <c r="I502" s="236">
        <f>VLOOKUP(G502,'VDs DUELOS'!$D$2:$G$1568,4,0)-H502</f>
        <v>0</v>
      </c>
    </row>
    <row r="503" spans="7:9" x14ac:dyDescent="0.3">
      <c r="G503">
        <v>5670</v>
      </c>
      <c r="H503" s="6">
        <v>3000.9864000000002</v>
      </c>
      <c r="I503" s="236">
        <f>VLOOKUP(G503,'VDs DUELOS'!$D$2:$G$1568,4,0)-H503</f>
        <v>0</v>
      </c>
    </row>
    <row r="504" spans="7:9" x14ac:dyDescent="0.3">
      <c r="G504">
        <v>5679</v>
      </c>
      <c r="H504" s="6">
        <v>8096.5684000000001</v>
      </c>
      <c r="I504" s="236">
        <f>VLOOKUP(G504,'VDs DUELOS'!$D$2:$G$1568,4,0)-H504</f>
        <v>0</v>
      </c>
    </row>
    <row r="505" spans="7:9" x14ac:dyDescent="0.3">
      <c r="G505">
        <v>5727</v>
      </c>
      <c r="H505" s="6">
        <v>4207.586054736842</v>
      </c>
      <c r="I505" s="236">
        <f>VLOOKUP(G505,'VDs DUELOS'!$D$2:$G$1568,4,0)-H505</f>
        <v>0</v>
      </c>
    </row>
    <row r="506" spans="7:9" x14ac:dyDescent="0.3">
      <c r="G506">
        <v>5753</v>
      </c>
      <c r="H506" s="6">
        <v>2251.0333389473685</v>
      </c>
      <c r="I506" s="236">
        <f>VLOOKUP(G506,'VDs DUELOS'!$D$2:$G$1568,4,0)-H506</f>
        <v>0</v>
      </c>
    </row>
    <row r="507" spans="7:9" x14ac:dyDescent="0.3">
      <c r="G507">
        <v>5757</v>
      </c>
      <c r="H507" s="6">
        <v>0</v>
      </c>
      <c r="I507" s="236" t="e">
        <f>VLOOKUP(G507,'VDs DUELOS'!$D$2:$G$1568,4,0)-H507</f>
        <v>#N/A</v>
      </c>
    </row>
    <row r="508" spans="7:9" x14ac:dyDescent="0.3">
      <c r="G508">
        <v>5760</v>
      </c>
      <c r="H508" s="6">
        <v>2534.3911680000001</v>
      </c>
      <c r="I508" s="236">
        <f>VLOOKUP(G508,'VDs DUELOS'!$D$2:$G$1568,4,0)-H508</f>
        <v>0</v>
      </c>
    </row>
    <row r="509" spans="7:9" x14ac:dyDescent="0.3">
      <c r="G509">
        <v>5799</v>
      </c>
      <c r="H509" s="6">
        <v>0</v>
      </c>
      <c r="I509" s="236" t="e">
        <f>VLOOKUP(G509,'VDs DUELOS'!$D$2:$G$1568,4,0)-H509</f>
        <v>#N/A</v>
      </c>
    </row>
    <row r="510" spans="7:9" x14ac:dyDescent="0.3">
      <c r="G510">
        <v>5807</v>
      </c>
      <c r="H510" s="6">
        <v>2270.8197136842109</v>
      </c>
      <c r="I510" s="236">
        <f>VLOOKUP(G510,'VDs DUELOS'!$D$2:$G$1568,4,0)-H510</f>
        <v>0</v>
      </c>
    </row>
    <row r="511" spans="7:9" x14ac:dyDescent="0.3">
      <c r="G511">
        <v>5812</v>
      </c>
      <c r="H511" s="6">
        <v>1442.7535410526316</v>
      </c>
      <c r="I511" s="236">
        <f>VLOOKUP(G511,'VDs DUELOS'!$D$2:$G$1568,4,0)-H511</f>
        <v>0</v>
      </c>
    </row>
    <row r="512" spans="7:9" x14ac:dyDescent="0.3">
      <c r="G512">
        <v>5817</v>
      </c>
      <c r="H512" s="6">
        <v>0</v>
      </c>
      <c r="I512" s="236" t="e">
        <f>VLOOKUP(G512,'VDs DUELOS'!$D$2:$G$1568,4,0)-H512</f>
        <v>#N/A</v>
      </c>
    </row>
    <row r="513" spans="7:9" x14ac:dyDescent="0.3">
      <c r="G513">
        <v>5822</v>
      </c>
      <c r="H513" s="6">
        <v>0</v>
      </c>
      <c r="I513" s="236" t="e">
        <f>VLOOKUP(G513,'VDs DUELOS'!$D$2:$G$1568,4,0)-H513</f>
        <v>#N/A</v>
      </c>
    </row>
    <row r="514" spans="7:9" x14ac:dyDescent="0.3">
      <c r="G514">
        <v>5826</v>
      </c>
      <c r="H514" s="6">
        <v>2808.0221840000004</v>
      </c>
      <c r="I514" s="236">
        <f>VLOOKUP(G514,'VDs DUELOS'!$D$2:$G$1568,4,0)-H514</f>
        <v>0</v>
      </c>
    </row>
    <row r="515" spans="7:9" x14ac:dyDescent="0.3">
      <c r="G515">
        <v>5842</v>
      </c>
      <c r="H515" s="6">
        <v>5206.5188080000007</v>
      </c>
      <c r="I515" s="236">
        <f>VLOOKUP(G515,'VDs DUELOS'!$D$2:$G$1568,4,0)-H515</f>
        <v>0</v>
      </c>
    </row>
    <row r="516" spans="7:9" x14ac:dyDescent="0.3">
      <c r="G516">
        <v>5850</v>
      </c>
      <c r="H516" s="6">
        <v>2162.2689600000003</v>
      </c>
      <c r="I516" s="236">
        <f>VLOOKUP(G516,'VDs DUELOS'!$D$2:$G$1568,4,0)-H516</f>
        <v>0</v>
      </c>
    </row>
    <row r="517" spans="7:9" x14ac:dyDescent="0.3">
      <c r="G517">
        <v>5870</v>
      </c>
      <c r="H517" s="6">
        <v>0</v>
      </c>
      <c r="I517" s="236" t="e">
        <f>VLOOKUP(G517,'VDs DUELOS'!$D$2:$G$1568,4,0)-H517</f>
        <v>#N/A</v>
      </c>
    </row>
    <row r="518" spans="7:9" x14ac:dyDescent="0.3">
      <c r="G518">
        <v>5871</v>
      </c>
      <c r="H518" s="6">
        <v>1009.2928960000002</v>
      </c>
      <c r="I518" s="236">
        <f>VLOOKUP(G518,'VDs DUELOS'!$D$2:$G$1568,4,0)-H518</f>
        <v>0</v>
      </c>
    </row>
    <row r="519" spans="7:9" x14ac:dyDescent="0.3">
      <c r="G519">
        <v>5894</v>
      </c>
      <c r="H519" s="6">
        <v>3064.6676560000001</v>
      </c>
      <c r="I519" s="236">
        <f>VLOOKUP(G519,'VDs DUELOS'!$D$2:$G$1568,4,0)-H519</f>
        <v>0</v>
      </c>
    </row>
    <row r="520" spans="7:9" x14ac:dyDescent="0.3">
      <c r="G520">
        <v>5938</v>
      </c>
      <c r="H520" s="6">
        <v>1869.5947200000003</v>
      </c>
      <c r="I520" s="236">
        <f>VLOOKUP(G520,'VDs DUELOS'!$D$2:$G$1568,4,0)-H520</f>
        <v>0</v>
      </c>
    </row>
    <row r="521" spans="7:9" x14ac:dyDescent="0.3">
      <c r="G521">
        <v>5963</v>
      </c>
      <c r="H521" s="6">
        <v>3467.3201768421054</v>
      </c>
      <c r="I521" s="236">
        <f>VLOOKUP(G521,'VDs DUELOS'!$D$2:$G$1568,4,0)-H521</f>
        <v>0</v>
      </c>
    </row>
    <row r="522" spans="7:9" x14ac:dyDescent="0.3">
      <c r="G522">
        <v>5984</v>
      </c>
      <c r="H522" s="6">
        <v>2190.6591280000002</v>
      </c>
      <c r="I522" s="236">
        <f>VLOOKUP(G522,'VDs DUELOS'!$D$2:$G$1568,4,0)-H522</f>
        <v>0</v>
      </c>
    </row>
    <row r="523" spans="7:9" x14ac:dyDescent="0.3">
      <c r="G523">
        <v>5987</v>
      </c>
      <c r="H523" s="6">
        <v>1987.5038905263159</v>
      </c>
      <c r="I523" s="236">
        <f>VLOOKUP(G523,'VDs DUELOS'!$D$2:$G$1568,4,0)-H523</f>
        <v>0</v>
      </c>
    </row>
    <row r="524" spans="7:9" x14ac:dyDescent="0.3">
      <c r="G524">
        <v>6005</v>
      </c>
      <c r="H524" s="6">
        <v>-50.231135999999999</v>
      </c>
      <c r="I524" s="236" t="e">
        <f>VLOOKUP(G524,'VDs DUELOS'!$D$2:$G$1568,4,0)-H524</f>
        <v>#N/A</v>
      </c>
    </row>
    <row r="525" spans="7:9" x14ac:dyDescent="0.3">
      <c r="G525">
        <v>6006</v>
      </c>
      <c r="H525" s="6">
        <v>1811.0790736842105</v>
      </c>
      <c r="I525" s="236">
        <f>VLOOKUP(G525,'VDs DUELOS'!$D$2:$G$1568,4,0)-H525</f>
        <v>0</v>
      </c>
    </row>
    <row r="526" spans="7:9" x14ac:dyDescent="0.3">
      <c r="G526">
        <v>6016</v>
      </c>
      <c r="H526" s="6">
        <v>3846.3093777777776</v>
      </c>
      <c r="I526" s="236">
        <f>VLOOKUP(G526,'VDs DUELOS'!$D$2:$G$1568,4,0)-H526</f>
        <v>0</v>
      </c>
    </row>
    <row r="527" spans="7:9" x14ac:dyDescent="0.3">
      <c r="G527">
        <v>6041</v>
      </c>
      <c r="H527" s="6">
        <v>2164.1148884210529</v>
      </c>
      <c r="I527" s="236">
        <f>VLOOKUP(G527,'VDs DUELOS'!$D$2:$G$1568,4,0)-H527</f>
        <v>0</v>
      </c>
    </row>
    <row r="528" spans="7:9" x14ac:dyDescent="0.3">
      <c r="G528">
        <v>6072</v>
      </c>
      <c r="H528" s="6">
        <v>-9.3742231578947379</v>
      </c>
      <c r="I528" s="236" t="e">
        <f>VLOOKUP(G528,'VDs DUELOS'!$D$2:$G$1568,4,0)-H528</f>
        <v>#N/A</v>
      </c>
    </row>
    <row r="529" spans="7:9" x14ac:dyDescent="0.3">
      <c r="G529">
        <v>6075</v>
      </c>
      <c r="H529" s="6">
        <v>1682.663267368421</v>
      </c>
      <c r="I529" s="236">
        <f>VLOOKUP(G529,'VDs DUELOS'!$D$2:$G$1568,4,0)-H529</f>
        <v>0</v>
      </c>
    </row>
    <row r="530" spans="7:9" x14ac:dyDescent="0.3">
      <c r="G530">
        <v>6077</v>
      </c>
      <c r="H530" s="6">
        <v>2889.7170800000004</v>
      </c>
      <c r="I530" s="236">
        <f>VLOOKUP(G530,'VDs DUELOS'!$D$2:$G$1568,4,0)-H530</f>
        <v>0</v>
      </c>
    </row>
    <row r="531" spans="7:9" x14ac:dyDescent="0.3">
      <c r="G531">
        <v>6091</v>
      </c>
      <c r="H531" s="6">
        <v>1244.4043284210529</v>
      </c>
      <c r="I531" s="236" t="e">
        <f>VLOOKUP(G531,'VDs DUELOS'!$D$2:$G$1568,4,0)-H531</f>
        <v>#N/A</v>
      </c>
    </row>
    <row r="532" spans="7:9" x14ac:dyDescent="0.3">
      <c r="G532">
        <v>6094</v>
      </c>
      <c r="H532" s="6">
        <v>2280.4320336842106</v>
      </c>
      <c r="I532" s="236">
        <f>VLOOKUP(G532,'VDs DUELOS'!$D$2:$G$1568,4,0)-H532</f>
        <v>0</v>
      </c>
    </row>
    <row r="533" spans="7:9" x14ac:dyDescent="0.3">
      <c r="G533">
        <v>6107</v>
      </c>
      <c r="H533" s="6">
        <v>-14.010072000000001</v>
      </c>
      <c r="I533" s="236" t="e">
        <f>VLOOKUP(G533,'VDs DUELOS'!$D$2:$G$1568,4,0)-H533</f>
        <v>#N/A</v>
      </c>
    </row>
    <row r="534" spans="7:9" x14ac:dyDescent="0.3">
      <c r="G534">
        <v>6120</v>
      </c>
      <c r="H534" s="6">
        <v>2706.6105120000002</v>
      </c>
      <c r="I534" s="236">
        <f>VLOOKUP(G534,'VDs DUELOS'!$D$2:$G$1568,4,0)-H534</f>
        <v>0</v>
      </c>
    </row>
    <row r="535" spans="7:9" x14ac:dyDescent="0.3">
      <c r="G535">
        <v>6122</v>
      </c>
      <c r="H535" s="6">
        <v>2679.5036</v>
      </c>
      <c r="I535" s="236">
        <f>VLOOKUP(G535,'VDs DUELOS'!$D$2:$G$1568,4,0)-H535</f>
        <v>0</v>
      </c>
    </row>
    <row r="536" spans="7:9" x14ac:dyDescent="0.3">
      <c r="G536">
        <v>6124</v>
      </c>
      <c r="H536" s="6">
        <v>1682.183168</v>
      </c>
      <c r="I536" s="236">
        <f>VLOOKUP(G536,'VDs DUELOS'!$D$2:$G$1568,4,0)-H536</f>
        <v>0</v>
      </c>
    </row>
    <row r="537" spans="7:9" x14ac:dyDescent="0.3">
      <c r="G537">
        <v>6133</v>
      </c>
      <c r="H537" s="6">
        <v>996.45171368421052</v>
      </c>
      <c r="I537" s="236">
        <f>VLOOKUP(G537,'VDs DUELOS'!$D$2:$G$1568,4,0)-H537</f>
        <v>0</v>
      </c>
    </row>
    <row r="538" spans="7:9" x14ac:dyDescent="0.3">
      <c r="G538">
        <v>6134</v>
      </c>
      <c r="H538" s="6">
        <v>2794.5345840000005</v>
      </c>
      <c r="I538" s="236">
        <f>VLOOKUP(G538,'VDs DUELOS'!$D$2:$G$1568,4,0)-H538</f>
        <v>0</v>
      </c>
    </row>
    <row r="539" spans="7:9" x14ac:dyDescent="0.3">
      <c r="G539">
        <v>6143</v>
      </c>
      <c r="H539" s="6">
        <v>753.12973599999998</v>
      </c>
      <c r="I539" s="236" t="e">
        <f>VLOOKUP(G539,'VDs DUELOS'!$D$2:$G$1568,4,0)-H539</f>
        <v>#N/A</v>
      </c>
    </row>
    <row r="540" spans="7:9" x14ac:dyDescent="0.3">
      <c r="G540">
        <v>6146</v>
      </c>
      <c r="H540" s="6">
        <v>2046.894472</v>
      </c>
      <c r="I540" s="236">
        <f>VLOOKUP(G540,'VDs DUELOS'!$D$2:$G$1568,4,0)-H540</f>
        <v>0</v>
      </c>
    </row>
    <row r="541" spans="7:9" x14ac:dyDescent="0.3">
      <c r="G541">
        <v>6150</v>
      </c>
      <c r="H541" s="6">
        <v>1408.9155200000002</v>
      </c>
      <c r="I541" s="236">
        <f>VLOOKUP(G541,'VDs DUELOS'!$D$2:$G$1568,4,0)-H541</f>
        <v>0</v>
      </c>
    </row>
    <row r="542" spans="7:9" x14ac:dyDescent="0.3">
      <c r="G542">
        <v>6154</v>
      </c>
      <c r="H542" s="6">
        <v>1752.7664888888889</v>
      </c>
      <c r="I542" s="236">
        <f>VLOOKUP(G542,'VDs DUELOS'!$D$2:$G$1568,4,0)-H542</f>
        <v>0</v>
      </c>
    </row>
    <row r="543" spans="7:9" x14ac:dyDescent="0.3">
      <c r="G543">
        <v>6158</v>
      </c>
      <c r="H543" s="6">
        <v>4095.0580463157894</v>
      </c>
      <c r="I543" s="236">
        <f>VLOOKUP(G543,'VDs DUELOS'!$D$2:$G$1568,4,0)-H543</f>
        <v>0</v>
      </c>
    </row>
    <row r="544" spans="7:9" x14ac:dyDescent="0.3">
      <c r="G544">
        <v>6162</v>
      </c>
      <c r="H544" s="6">
        <v>1736.2333305263157</v>
      </c>
      <c r="I544" s="236" t="e">
        <f>VLOOKUP(G544,'VDs DUELOS'!$D$2:$G$1568,4,0)-H544</f>
        <v>#N/A</v>
      </c>
    </row>
    <row r="545" spans="7:9" x14ac:dyDescent="0.3">
      <c r="G545">
        <v>6172</v>
      </c>
      <c r="H545" s="6">
        <v>2836.8194778947368</v>
      </c>
      <c r="I545" s="236">
        <f>VLOOKUP(G545,'VDs DUELOS'!$D$2:$G$1568,4,0)-H545</f>
        <v>0</v>
      </c>
    </row>
    <row r="546" spans="7:9" x14ac:dyDescent="0.3">
      <c r="G546">
        <v>6173</v>
      </c>
      <c r="H546" s="6">
        <v>1381.3350063157895</v>
      </c>
      <c r="I546" s="236">
        <f>VLOOKUP(G546,'VDs DUELOS'!$D$2:$G$1568,4,0)-H546</f>
        <v>0</v>
      </c>
    </row>
    <row r="547" spans="7:9" x14ac:dyDescent="0.3">
      <c r="G547">
        <v>6183</v>
      </c>
      <c r="H547" s="6">
        <v>0</v>
      </c>
      <c r="I547" s="236" t="e">
        <f>VLOOKUP(G547,'VDs DUELOS'!$D$2:$G$1568,4,0)-H547</f>
        <v>#N/A</v>
      </c>
    </row>
    <row r="548" spans="7:9" x14ac:dyDescent="0.3">
      <c r="G548">
        <v>6200</v>
      </c>
      <c r="H548" s="6">
        <v>2768.1381642105266</v>
      </c>
      <c r="I548" s="236">
        <f>VLOOKUP(G548,'VDs DUELOS'!$D$2:$G$1568,4,0)-H548</f>
        <v>0</v>
      </c>
    </row>
    <row r="549" spans="7:9" x14ac:dyDescent="0.3">
      <c r="G549">
        <v>6201</v>
      </c>
      <c r="H549" s="6">
        <v>4977.5335157894742</v>
      </c>
      <c r="I549" s="236">
        <f>VLOOKUP(G549,'VDs DUELOS'!$D$2:$G$1568,4,0)-H549</f>
        <v>0</v>
      </c>
    </row>
    <row r="550" spans="7:9" x14ac:dyDescent="0.3">
      <c r="G550">
        <v>6206</v>
      </c>
      <c r="H550" s="6">
        <v>1903.1245136842103</v>
      </c>
      <c r="I550" s="236">
        <f>VLOOKUP(G550,'VDs DUELOS'!$D$2:$G$1568,4,0)-H550</f>
        <v>0</v>
      </c>
    </row>
    <row r="551" spans="7:9" x14ac:dyDescent="0.3">
      <c r="G551">
        <v>6224</v>
      </c>
      <c r="H551" s="6">
        <v>2159.7295680000002</v>
      </c>
      <c r="I551" s="236">
        <f>VLOOKUP(G551,'VDs DUELOS'!$D$2:$G$1568,4,0)-H551</f>
        <v>0</v>
      </c>
    </row>
    <row r="552" spans="7:9" x14ac:dyDescent="0.3">
      <c r="G552">
        <v>6227</v>
      </c>
      <c r="H552" s="6">
        <v>0</v>
      </c>
      <c r="I552" s="236" t="e">
        <f>VLOOKUP(G552,'VDs DUELOS'!$D$2:$G$1568,4,0)-H552</f>
        <v>#N/A</v>
      </c>
    </row>
    <row r="553" spans="7:9" x14ac:dyDescent="0.3">
      <c r="G553">
        <v>6243</v>
      </c>
      <c r="H553" s="6">
        <v>2791.4360842105266</v>
      </c>
      <c r="I553" s="236">
        <f>VLOOKUP(G553,'VDs DUELOS'!$D$2:$G$1568,4,0)-H553</f>
        <v>0</v>
      </c>
    </row>
    <row r="554" spans="7:9" x14ac:dyDescent="0.3">
      <c r="G554">
        <v>6246</v>
      </c>
      <c r="H554" s="6">
        <v>2314.6467520000001</v>
      </c>
      <c r="I554" s="236">
        <f>VLOOKUP(G554,'VDs DUELOS'!$D$2:$G$1568,4,0)-H554</f>
        <v>0</v>
      </c>
    </row>
    <row r="555" spans="7:9" x14ac:dyDescent="0.3">
      <c r="G555">
        <v>6248</v>
      </c>
      <c r="H555" s="6">
        <v>1338.8322640000004</v>
      </c>
      <c r="I555" s="236" t="e">
        <f>VLOOKUP(G555,'VDs DUELOS'!$D$2:$G$1568,4,0)-H555</f>
        <v>#N/A</v>
      </c>
    </row>
    <row r="556" spans="7:9" x14ac:dyDescent="0.3">
      <c r="G556">
        <v>6249</v>
      </c>
      <c r="H556" s="6">
        <v>-243.65794400000001</v>
      </c>
      <c r="I556" s="236" t="e">
        <f>VLOOKUP(G556,'VDs DUELOS'!$D$2:$G$1568,4,0)-H556</f>
        <v>#N/A</v>
      </c>
    </row>
    <row r="557" spans="7:9" x14ac:dyDescent="0.3">
      <c r="G557">
        <v>6297</v>
      </c>
      <c r="H557" s="6">
        <v>729.99253894736853</v>
      </c>
      <c r="I557" s="236" t="e">
        <f>VLOOKUP(G557,'VDs DUELOS'!$D$2:$G$1568,4,0)-H557</f>
        <v>#N/A</v>
      </c>
    </row>
    <row r="558" spans="7:9" x14ac:dyDescent="0.3">
      <c r="G558">
        <v>6300</v>
      </c>
      <c r="H558" s="6">
        <v>2254.9940959999999</v>
      </c>
      <c r="I558" s="236">
        <f>VLOOKUP(G558,'VDs DUELOS'!$D$2:$G$1568,4,0)-H558</f>
        <v>0</v>
      </c>
    </row>
    <row r="559" spans="7:9" x14ac:dyDescent="0.3">
      <c r="G559">
        <v>6302</v>
      </c>
      <c r="H559" s="6">
        <v>1401.4323840000002</v>
      </c>
      <c r="I559" s="236">
        <f>VLOOKUP(G559,'VDs DUELOS'!$D$2:$G$1568,4,0)-H559</f>
        <v>0</v>
      </c>
    </row>
    <row r="560" spans="7:9" x14ac:dyDescent="0.3">
      <c r="G560">
        <v>6310</v>
      </c>
      <c r="H560" s="6">
        <v>0</v>
      </c>
      <c r="I560" s="236" t="e">
        <f>VLOOKUP(G560,'VDs DUELOS'!$D$2:$G$1568,4,0)-H560</f>
        <v>#N/A</v>
      </c>
    </row>
    <row r="561" spans="7:9" x14ac:dyDescent="0.3">
      <c r="G561">
        <v>6331</v>
      </c>
      <c r="H561" s="6">
        <v>1608.7278159999998</v>
      </c>
      <c r="I561" s="236">
        <f>VLOOKUP(G561,'VDs DUELOS'!$D$2:$G$1568,4,0)-H561</f>
        <v>0</v>
      </c>
    </row>
    <row r="562" spans="7:9" x14ac:dyDescent="0.3">
      <c r="G562">
        <v>6335</v>
      </c>
      <c r="H562" s="6">
        <v>4208.7058526315786</v>
      </c>
      <c r="I562" s="236">
        <f>VLOOKUP(G562,'VDs DUELOS'!$D$2:$G$1568,4,0)-H562</f>
        <v>0</v>
      </c>
    </row>
    <row r="563" spans="7:9" x14ac:dyDescent="0.3">
      <c r="G563">
        <v>6336</v>
      </c>
      <c r="H563" s="6">
        <v>1824.796128</v>
      </c>
      <c r="I563" s="236">
        <f>VLOOKUP(G563,'VDs DUELOS'!$D$2:$G$1568,4,0)-H563</f>
        <v>0</v>
      </c>
    </row>
    <row r="564" spans="7:9" x14ac:dyDescent="0.3">
      <c r="G564">
        <v>6341</v>
      </c>
      <c r="H564" s="6">
        <v>2085.5141519999997</v>
      </c>
      <c r="I564" s="236">
        <f>VLOOKUP(G564,'VDs DUELOS'!$D$2:$G$1568,4,0)-H564</f>
        <v>0</v>
      </c>
    </row>
    <row r="565" spans="7:9" x14ac:dyDescent="0.3">
      <c r="G565">
        <v>6356</v>
      </c>
      <c r="H565" s="6">
        <v>3906.6771120000008</v>
      </c>
      <c r="I565" s="236">
        <f>VLOOKUP(G565,'VDs DUELOS'!$D$2:$G$1568,4,0)-H565</f>
        <v>0</v>
      </c>
    </row>
    <row r="566" spans="7:9" x14ac:dyDescent="0.3">
      <c r="G566">
        <v>6363</v>
      </c>
      <c r="H566" s="6">
        <v>8200.0255280000001</v>
      </c>
      <c r="I566" s="236">
        <f>VLOOKUP(G566,'VDs DUELOS'!$D$2:$G$1568,4,0)-H566</f>
        <v>0</v>
      </c>
    </row>
    <row r="567" spans="7:9" x14ac:dyDescent="0.3">
      <c r="G567">
        <v>6375</v>
      </c>
      <c r="H567" s="6">
        <v>2251.365305263158</v>
      </c>
      <c r="I567" s="236">
        <f>VLOOKUP(G567,'VDs DUELOS'!$D$2:$G$1568,4,0)-H567</f>
        <v>0</v>
      </c>
    </row>
    <row r="568" spans="7:9" x14ac:dyDescent="0.3">
      <c r="G568">
        <v>6376</v>
      </c>
      <c r="H568" s="6">
        <v>3227.0240421052631</v>
      </c>
      <c r="I568" s="236">
        <f>VLOOKUP(G568,'VDs DUELOS'!$D$2:$G$1568,4,0)-H568</f>
        <v>0</v>
      </c>
    </row>
    <row r="569" spans="7:9" x14ac:dyDescent="0.3">
      <c r="G569">
        <v>6379</v>
      </c>
      <c r="H569" s="6">
        <v>1884.5532880000001</v>
      </c>
      <c r="I569" s="236">
        <f>VLOOKUP(G569,'VDs DUELOS'!$D$2:$G$1568,4,0)-H569</f>
        <v>0</v>
      </c>
    </row>
    <row r="570" spans="7:9" x14ac:dyDescent="0.3">
      <c r="G570">
        <v>6397</v>
      </c>
      <c r="H570" s="6">
        <v>2270.4130105263157</v>
      </c>
      <c r="I570" s="236">
        <f>VLOOKUP(G570,'VDs DUELOS'!$D$2:$G$1568,4,0)-H570</f>
        <v>0</v>
      </c>
    </row>
    <row r="571" spans="7:9" x14ac:dyDescent="0.3">
      <c r="G571">
        <v>6399</v>
      </c>
      <c r="H571" s="6">
        <v>-198.22008000000002</v>
      </c>
      <c r="I571" s="236" t="e">
        <f>VLOOKUP(G571,'VDs DUELOS'!$D$2:$G$1568,4,0)-H571</f>
        <v>#N/A</v>
      </c>
    </row>
    <row r="572" spans="7:9" x14ac:dyDescent="0.3">
      <c r="G572">
        <v>6400</v>
      </c>
      <c r="H572" s="6">
        <v>1552.6723120000001</v>
      </c>
      <c r="I572" s="236">
        <f>VLOOKUP(G572,'VDs DUELOS'!$D$2:$G$1568,4,0)-H572</f>
        <v>0</v>
      </c>
    </row>
    <row r="573" spans="7:9" x14ac:dyDescent="0.3">
      <c r="G573">
        <v>6403</v>
      </c>
      <c r="H573" s="6">
        <v>5980.4161999999997</v>
      </c>
      <c r="I573" s="236">
        <f>VLOOKUP(G573,'VDs DUELOS'!$D$2:$G$1568,4,0)-H573</f>
        <v>0</v>
      </c>
    </row>
    <row r="574" spans="7:9" x14ac:dyDescent="0.3">
      <c r="G574">
        <v>6404</v>
      </c>
      <c r="H574" s="6">
        <v>5424.3435733333336</v>
      </c>
      <c r="I574" s="236">
        <f>VLOOKUP(G574,'VDs DUELOS'!$D$2:$G$1568,4,0)-H574</f>
        <v>0</v>
      </c>
    </row>
    <row r="575" spans="7:9" x14ac:dyDescent="0.3">
      <c r="G575">
        <v>6412</v>
      </c>
      <c r="H575" s="6">
        <v>3170.1876880000004</v>
      </c>
      <c r="I575" s="236">
        <f>VLOOKUP(G575,'VDs DUELOS'!$D$2:$G$1568,4,0)-H575</f>
        <v>0</v>
      </c>
    </row>
    <row r="576" spans="7:9" x14ac:dyDescent="0.3">
      <c r="G576">
        <v>6476</v>
      </c>
      <c r="H576" s="6">
        <v>2186.7133473684212</v>
      </c>
      <c r="I576" s="236">
        <f>VLOOKUP(G576,'VDs DUELOS'!$D$2:$G$1568,4,0)-H576</f>
        <v>0</v>
      </c>
    </row>
    <row r="577" spans="7:9" x14ac:dyDescent="0.3">
      <c r="G577">
        <v>6492</v>
      </c>
      <c r="H577" s="6">
        <v>0</v>
      </c>
      <c r="I577" s="236" t="e">
        <f>VLOOKUP(G577,'VDs DUELOS'!$D$2:$G$1568,4,0)-H577</f>
        <v>#N/A</v>
      </c>
    </row>
    <row r="578" spans="7:9" x14ac:dyDescent="0.3">
      <c r="G578">
        <v>6496</v>
      </c>
      <c r="H578" s="6">
        <v>0</v>
      </c>
      <c r="I578" s="236" t="e">
        <f>VLOOKUP(G578,'VDs DUELOS'!$D$2:$G$1568,4,0)-H578</f>
        <v>#N/A</v>
      </c>
    </row>
    <row r="579" spans="7:9" x14ac:dyDescent="0.3">
      <c r="G579">
        <v>6505</v>
      </c>
      <c r="H579" s="6">
        <v>2164.1485680000001</v>
      </c>
      <c r="I579" s="236">
        <f>VLOOKUP(G579,'VDs DUELOS'!$D$2:$G$1568,4,0)-H579</f>
        <v>0</v>
      </c>
    </row>
    <row r="580" spans="7:9" x14ac:dyDescent="0.3">
      <c r="G580">
        <v>6513</v>
      </c>
      <c r="H580" s="6">
        <v>4286.3547360000002</v>
      </c>
      <c r="I580" s="236">
        <f>VLOOKUP(G580,'VDs DUELOS'!$D$2:$G$1568,4,0)-H580</f>
        <v>0</v>
      </c>
    </row>
    <row r="581" spans="7:9" x14ac:dyDescent="0.3">
      <c r="G581">
        <v>6516</v>
      </c>
      <c r="H581" s="6">
        <v>2818.1926560000002</v>
      </c>
      <c r="I581" s="236">
        <f>VLOOKUP(G581,'VDs DUELOS'!$D$2:$G$1568,4,0)-H581</f>
        <v>0</v>
      </c>
    </row>
    <row r="582" spans="7:9" x14ac:dyDescent="0.3">
      <c r="G582">
        <v>6532</v>
      </c>
      <c r="H582" s="6">
        <v>2435.2008000000001</v>
      </c>
      <c r="I582" s="236">
        <f>VLOOKUP(G582,'VDs DUELOS'!$D$2:$G$1568,4,0)-H582</f>
        <v>0</v>
      </c>
    </row>
    <row r="583" spans="7:9" x14ac:dyDescent="0.3">
      <c r="G583">
        <v>6535</v>
      </c>
      <c r="H583" s="6">
        <v>1356.971624</v>
      </c>
      <c r="I583" s="236">
        <f>VLOOKUP(G583,'VDs DUELOS'!$D$2:$G$1568,4,0)-H583</f>
        <v>0</v>
      </c>
    </row>
    <row r="584" spans="7:9" x14ac:dyDescent="0.3">
      <c r="G584">
        <v>6538</v>
      </c>
      <c r="H584" s="6">
        <v>3314.9357221052633</v>
      </c>
      <c r="I584" s="236">
        <f>VLOOKUP(G584,'VDs DUELOS'!$D$2:$G$1568,4,0)-H584</f>
        <v>0</v>
      </c>
    </row>
    <row r="585" spans="7:9" x14ac:dyDescent="0.3">
      <c r="G585">
        <v>6554</v>
      </c>
      <c r="H585" s="6">
        <v>1197.1201600000002</v>
      </c>
      <c r="I585" s="236">
        <f>VLOOKUP(G585,'VDs DUELOS'!$D$2:$G$1568,4,0)-H585</f>
        <v>0</v>
      </c>
    </row>
    <row r="586" spans="7:9" x14ac:dyDescent="0.3">
      <c r="G586">
        <v>6556</v>
      </c>
      <c r="H586" s="6">
        <v>0</v>
      </c>
      <c r="I586" s="236" t="e">
        <f>VLOOKUP(G586,'VDs DUELOS'!$D$2:$G$1568,4,0)-H586</f>
        <v>#N/A</v>
      </c>
    </row>
    <row r="587" spans="7:9" x14ac:dyDescent="0.3">
      <c r="G587">
        <v>6575</v>
      </c>
      <c r="H587" s="6">
        <v>3672.355744</v>
      </c>
      <c r="I587" s="236">
        <f>VLOOKUP(G587,'VDs DUELOS'!$D$2:$G$1568,4,0)-H587</f>
        <v>0</v>
      </c>
    </row>
    <row r="588" spans="7:9" x14ac:dyDescent="0.3">
      <c r="G588">
        <v>6581</v>
      </c>
      <c r="H588" s="6">
        <v>6303.8144757894743</v>
      </c>
      <c r="I588" s="236">
        <f>VLOOKUP(G588,'VDs DUELOS'!$D$2:$G$1568,4,0)-H588</f>
        <v>0</v>
      </c>
    </row>
    <row r="589" spans="7:9" x14ac:dyDescent="0.3">
      <c r="G589">
        <v>6603</v>
      </c>
      <c r="H589" s="6">
        <v>0</v>
      </c>
      <c r="I589" s="236" t="e">
        <f>VLOOKUP(G589,'VDs DUELOS'!$D$2:$G$1568,4,0)-H589</f>
        <v>#N/A</v>
      </c>
    </row>
    <row r="590" spans="7:9" x14ac:dyDescent="0.3">
      <c r="G590">
        <v>6622</v>
      </c>
      <c r="H590" s="6">
        <v>1457.6212800000001</v>
      </c>
      <c r="I590" s="236">
        <f>VLOOKUP(G590,'VDs DUELOS'!$D$2:$G$1568,4,0)-H590</f>
        <v>0</v>
      </c>
    </row>
    <row r="591" spans="7:9" x14ac:dyDescent="0.3">
      <c r="G591">
        <v>6656</v>
      </c>
      <c r="H591" s="6">
        <v>0</v>
      </c>
      <c r="I591" s="236" t="e">
        <f>VLOOKUP(G591,'VDs DUELOS'!$D$2:$G$1568,4,0)-H591</f>
        <v>#N/A</v>
      </c>
    </row>
    <row r="592" spans="7:9" x14ac:dyDescent="0.3">
      <c r="G592">
        <v>6664</v>
      </c>
      <c r="H592" s="6">
        <v>2249.7606640000004</v>
      </c>
      <c r="I592" s="236">
        <f>VLOOKUP(G592,'VDs DUELOS'!$D$2:$G$1568,4,0)-H592</f>
        <v>0</v>
      </c>
    </row>
    <row r="593" spans="7:9" x14ac:dyDescent="0.3">
      <c r="G593">
        <v>6683</v>
      </c>
      <c r="H593" s="6">
        <v>3903.9330694736841</v>
      </c>
      <c r="I593" s="236">
        <f>VLOOKUP(G593,'VDs DUELOS'!$D$2:$G$1568,4,0)-H593</f>
        <v>0</v>
      </c>
    </row>
    <row r="594" spans="7:9" x14ac:dyDescent="0.3">
      <c r="G594">
        <v>6692</v>
      </c>
      <c r="H594" s="6">
        <v>1918.9882480000001</v>
      </c>
      <c r="I594" s="236">
        <f>VLOOKUP(G594,'VDs DUELOS'!$D$2:$G$1568,4,0)-H594</f>
        <v>0</v>
      </c>
    </row>
    <row r="595" spans="7:9" x14ac:dyDescent="0.3">
      <c r="G595">
        <v>6705</v>
      </c>
      <c r="H595" s="6">
        <v>2803.2554479999999</v>
      </c>
      <c r="I595" s="236">
        <f>VLOOKUP(G595,'VDs DUELOS'!$D$2:$G$1568,4,0)-H595</f>
        <v>0</v>
      </c>
    </row>
    <row r="596" spans="7:9" x14ac:dyDescent="0.3">
      <c r="G596">
        <v>6708</v>
      </c>
      <c r="H596" s="6">
        <v>2134.6815822222225</v>
      </c>
      <c r="I596" s="236">
        <f>VLOOKUP(G596,'VDs DUELOS'!$D$2:$G$1568,4,0)-H596</f>
        <v>0</v>
      </c>
    </row>
    <row r="597" spans="7:9" x14ac:dyDescent="0.3">
      <c r="G597">
        <v>6749</v>
      </c>
      <c r="H597" s="6">
        <v>1843.1152400000001</v>
      </c>
      <c r="I597" s="236">
        <f>VLOOKUP(G597,'VDs DUELOS'!$D$2:$G$1568,4,0)-H597</f>
        <v>0</v>
      </c>
    </row>
    <row r="598" spans="7:9" x14ac:dyDescent="0.3">
      <c r="G598">
        <v>6752</v>
      </c>
      <c r="H598" s="6">
        <v>1585.7586720000002</v>
      </c>
      <c r="I598" s="236">
        <f>VLOOKUP(G598,'VDs DUELOS'!$D$2:$G$1568,4,0)-H598</f>
        <v>0</v>
      </c>
    </row>
    <row r="599" spans="7:9" x14ac:dyDescent="0.3">
      <c r="G599">
        <v>6758</v>
      </c>
      <c r="H599" s="6">
        <v>1716.44976</v>
      </c>
      <c r="I599" s="236">
        <f>VLOOKUP(G599,'VDs DUELOS'!$D$2:$G$1568,4,0)-H599</f>
        <v>0</v>
      </c>
    </row>
    <row r="600" spans="7:9" x14ac:dyDescent="0.3">
      <c r="G600">
        <v>6776</v>
      </c>
      <c r="H600" s="6">
        <v>0</v>
      </c>
      <c r="I600" s="236" t="e">
        <f>VLOOKUP(G600,'VDs DUELOS'!$D$2:$G$1568,4,0)-H600</f>
        <v>#N/A</v>
      </c>
    </row>
    <row r="601" spans="7:9" x14ac:dyDescent="0.3">
      <c r="G601">
        <v>6786</v>
      </c>
      <c r="H601" s="6">
        <v>1279.8980879999999</v>
      </c>
      <c r="I601" s="236" t="e">
        <f>VLOOKUP(G601,'VDs DUELOS'!$D$2:$G$1568,4,0)-H601</f>
        <v>#N/A</v>
      </c>
    </row>
    <row r="602" spans="7:9" x14ac:dyDescent="0.3">
      <c r="G602">
        <v>6795</v>
      </c>
      <c r="H602" s="6">
        <v>2395.0413920000001</v>
      </c>
      <c r="I602" s="236">
        <f>VLOOKUP(G602,'VDs DUELOS'!$D$2:$G$1568,4,0)-H602</f>
        <v>0</v>
      </c>
    </row>
    <row r="603" spans="7:9" x14ac:dyDescent="0.3">
      <c r="G603">
        <v>6797</v>
      </c>
      <c r="H603" s="6">
        <v>1036.7659120000001</v>
      </c>
      <c r="I603" s="236">
        <f>VLOOKUP(G603,'VDs DUELOS'!$D$2:$G$1568,4,0)-H603</f>
        <v>0</v>
      </c>
    </row>
    <row r="604" spans="7:9" x14ac:dyDescent="0.3">
      <c r="G604">
        <v>6801</v>
      </c>
      <c r="H604" s="6">
        <v>2902.0302000000006</v>
      </c>
      <c r="I604" s="236">
        <f>VLOOKUP(G604,'VDs DUELOS'!$D$2:$G$1568,4,0)-H604</f>
        <v>0</v>
      </c>
    </row>
    <row r="605" spans="7:9" x14ac:dyDescent="0.3">
      <c r="G605">
        <v>6819</v>
      </c>
      <c r="H605" s="6">
        <v>3535.2582080000002</v>
      </c>
      <c r="I605" s="236">
        <f>VLOOKUP(G605,'VDs DUELOS'!$D$2:$G$1568,4,0)-H605</f>
        <v>0</v>
      </c>
    </row>
    <row r="606" spans="7:9" x14ac:dyDescent="0.3">
      <c r="G606">
        <v>6829</v>
      </c>
      <c r="H606" s="6">
        <v>1862.5054240000002</v>
      </c>
      <c r="I606" s="236">
        <f>VLOOKUP(G606,'VDs DUELOS'!$D$2:$G$1568,4,0)-H606</f>
        <v>0</v>
      </c>
    </row>
    <row r="607" spans="7:9" x14ac:dyDescent="0.3">
      <c r="G607">
        <v>6833</v>
      </c>
      <c r="H607" s="6">
        <v>1866.8935760000002</v>
      </c>
      <c r="I607" s="236">
        <f>VLOOKUP(G607,'VDs DUELOS'!$D$2:$G$1568,4,0)-H607</f>
        <v>0</v>
      </c>
    </row>
    <row r="608" spans="7:9" x14ac:dyDescent="0.3">
      <c r="G608">
        <v>6840</v>
      </c>
      <c r="H608" s="6">
        <v>1558.3696720000003</v>
      </c>
      <c r="I608" s="236">
        <f>VLOOKUP(G608,'VDs DUELOS'!$D$2:$G$1568,4,0)-H608</f>
        <v>0</v>
      </c>
    </row>
    <row r="609" spans="7:9" x14ac:dyDescent="0.3">
      <c r="G609">
        <v>6853</v>
      </c>
      <c r="H609" s="6">
        <v>5526.9815073684222</v>
      </c>
      <c r="I609" s="236">
        <f>VLOOKUP(G609,'VDs DUELOS'!$D$2:$G$1568,4,0)-H609</f>
        <v>0</v>
      </c>
    </row>
    <row r="610" spans="7:9" x14ac:dyDescent="0.3">
      <c r="G610">
        <v>6854</v>
      </c>
      <c r="H610" s="6">
        <v>2034.3797039999999</v>
      </c>
      <c r="I610" s="236">
        <f>VLOOKUP(G610,'VDs DUELOS'!$D$2:$G$1568,4,0)-H610</f>
        <v>0</v>
      </c>
    </row>
    <row r="611" spans="7:9" x14ac:dyDescent="0.3">
      <c r="G611">
        <v>6859</v>
      </c>
      <c r="H611" s="6">
        <v>1796.4228479999999</v>
      </c>
      <c r="I611" s="236">
        <f>VLOOKUP(G611,'VDs DUELOS'!$D$2:$G$1568,4,0)-H611</f>
        <v>0</v>
      </c>
    </row>
    <row r="612" spans="7:9" x14ac:dyDescent="0.3">
      <c r="G612">
        <v>6867</v>
      </c>
      <c r="H612" s="6">
        <v>1728.4066320000002</v>
      </c>
      <c r="I612" s="236">
        <f>VLOOKUP(G612,'VDs DUELOS'!$D$2:$G$1568,4,0)-H612</f>
        <v>0</v>
      </c>
    </row>
    <row r="613" spans="7:9" x14ac:dyDescent="0.3">
      <c r="G613">
        <v>6868</v>
      </c>
      <c r="H613" s="6">
        <v>2988.0564800000002</v>
      </c>
      <c r="I613" s="236">
        <f>VLOOKUP(G613,'VDs DUELOS'!$D$2:$G$1568,4,0)-H613</f>
        <v>0</v>
      </c>
    </row>
    <row r="614" spans="7:9" x14ac:dyDescent="0.3">
      <c r="G614">
        <v>6870</v>
      </c>
      <c r="H614" s="6">
        <v>3598.9344355555559</v>
      </c>
      <c r="I614" s="236">
        <f>VLOOKUP(G614,'VDs DUELOS'!$D$2:$G$1568,4,0)-H614</f>
        <v>0</v>
      </c>
    </row>
    <row r="615" spans="7:9" x14ac:dyDescent="0.3">
      <c r="G615">
        <v>6886</v>
      </c>
      <c r="H615" s="6">
        <v>2194.367424</v>
      </c>
      <c r="I615" s="236">
        <f>VLOOKUP(G615,'VDs DUELOS'!$D$2:$G$1568,4,0)-H615</f>
        <v>0</v>
      </c>
    </row>
    <row r="616" spans="7:9" x14ac:dyDescent="0.3">
      <c r="G616">
        <v>6927</v>
      </c>
      <c r="H616" s="6">
        <v>1342.3159520000002</v>
      </c>
      <c r="I616" s="236">
        <f>VLOOKUP(G616,'VDs DUELOS'!$D$2:$G$1568,4,0)-H616</f>
        <v>0</v>
      </c>
    </row>
    <row r="617" spans="7:9" x14ac:dyDescent="0.3">
      <c r="G617">
        <v>6929</v>
      </c>
      <c r="H617" s="6">
        <v>2821.5350720000001</v>
      </c>
      <c r="I617" s="236">
        <f>VLOOKUP(G617,'VDs DUELOS'!$D$2:$G$1568,4,0)-H617</f>
        <v>0</v>
      </c>
    </row>
    <row r="618" spans="7:9" x14ac:dyDescent="0.3">
      <c r="G618">
        <v>6952</v>
      </c>
      <c r="H618" s="6">
        <v>0</v>
      </c>
      <c r="I618" s="236" t="e">
        <f>VLOOKUP(G618,'VDs DUELOS'!$D$2:$G$1568,4,0)-H618</f>
        <v>#N/A</v>
      </c>
    </row>
    <row r="619" spans="7:9" x14ac:dyDescent="0.3">
      <c r="G619">
        <v>6959</v>
      </c>
      <c r="H619" s="6">
        <v>0</v>
      </c>
      <c r="I619" s="236" t="e">
        <f>VLOOKUP(G619,'VDs DUELOS'!$D$2:$G$1568,4,0)-H619</f>
        <v>#N/A</v>
      </c>
    </row>
    <row r="620" spans="7:9" x14ac:dyDescent="0.3">
      <c r="G620">
        <v>6965</v>
      </c>
      <c r="H620" s="6">
        <v>0</v>
      </c>
      <c r="I620" s="236" t="e">
        <f>VLOOKUP(G620,'VDs DUELOS'!$D$2:$G$1568,4,0)-H620</f>
        <v>#N/A</v>
      </c>
    </row>
    <row r="621" spans="7:9" x14ac:dyDescent="0.3">
      <c r="G621">
        <v>7012</v>
      </c>
      <c r="H621" s="6">
        <v>2381.3243200000002</v>
      </c>
      <c r="I621" s="236">
        <f>VLOOKUP(G621,'VDs DUELOS'!$D$2:$G$1568,4,0)-H621</f>
        <v>0</v>
      </c>
    </row>
    <row r="622" spans="7:9" x14ac:dyDescent="0.3">
      <c r="G622">
        <v>7026</v>
      </c>
      <c r="H622" s="6">
        <v>1339.4103359999999</v>
      </c>
      <c r="I622" s="236">
        <f>VLOOKUP(G622,'VDs DUELOS'!$D$2:$G$1568,4,0)-H622</f>
        <v>0</v>
      </c>
    </row>
    <row r="623" spans="7:9" x14ac:dyDescent="0.3">
      <c r="G623">
        <v>7031</v>
      </c>
      <c r="H623" s="6">
        <v>0</v>
      </c>
      <c r="I623" s="236" t="e">
        <f>VLOOKUP(G623,'VDs DUELOS'!$D$2:$G$1568,4,0)-H623</f>
        <v>#N/A</v>
      </c>
    </row>
    <row r="624" spans="7:9" x14ac:dyDescent="0.3">
      <c r="G624">
        <v>7057</v>
      </c>
      <c r="H624" s="6">
        <v>2706.5166800000002</v>
      </c>
      <c r="I624" s="236">
        <f>VLOOKUP(G624,'VDs DUELOS'!$D$2:$G$1568,4,0)-H624</f>
        <v>0</v>
      </c>
    </row>
    <row r="625" spans="7:9" x14ac:dyDescent="0.3">
      <c r="G625">
        <v>7084</v>
      </c>
      <c r="H625" s="6">
        <v>5371.0493120000001</v>
      </c>
      <c r="I625" s="236">
        <f>VLOOKUP(G625,'VDs DUELOS'!$D$2:$G$1568,4,0)-H625</f>
        <v>0</v>
      </c>
    </row>
    <row r="626" spans="7:9" x14ac:dyDescent="0.3">
      <c r="G626">
        <v>7088</v>
      </c>
      <c r="H626" s="6">
        <v>2878.7475621052636</v>
      </c>
      <c r="I626" s="236">
        <f>VLOOKUP(G626,'VDs DUELOS'!$D$2:$G$1568,4,0)-H626</f>
        <v>0</v>
      </c>
    </row>
    <row r="627" spans="7:9" x14ac:dyDescent="0.3">
      <c r="G627">
        <v>7092</v>
      </c>
      <c r="H627" s="6">
        <v>0</v>
      </c>
      <c r="I627" s="236" t="e">
        <f>VLOOKUP(G627,'VDs DUELOS'!$D$2:$G$1568,4,0)-H627</f>
        <v>#N/A</v>
      </c>
    </row>
    <row r="628" spans="7:9" x14ac:dyDescent="0.3">
      <c r="G628">
        <v>7105</v>
      </c>
      <c r="H628" s="6">
        <v>3561.9940294736843</v>
      </c>
      <c r="I628" s="236">
        <f>VLOOKUP(G628,'VDs DUELOS'!$D$2:$G$1568,4,0)-H628</f>
        <v>0</v>
      </c>
    </row>
    <row r="629" spans="7:9" x14ac:dyDescent="0.3">
      <c r="G629">
        <v>7117</v>
      </c>
      <c r="H629" s="6">
        <v>3146.2493136842108</v>
      </c>
      <c r="I629" s="236">
        <f>VLOOKUP(G629,'VDs DUELOS'!$D$2:$G$1568,4,0)-H629</f>
        <v>0</v>
      </c>
    </row>
    <row r="630" spans="7:9" x14ac:dyDescent="0.3">
      <c r="G630">
        <v>7127</v>
      </c>
      <c r="H630" s="6">
        <v>2640.8678682352943</v>
      </c>
      <c r="I630" s="236">
        <f>VLOOKUP(G630,'VDs DUELOS'!$D$2:$G$1568,4,0)-H630</f>
        <v>0</v>
      </c>
    </row>
    <row r="631" spans="7:9" x14ac:dyDescent="0.3">
      <c r="G631">
        <v>7131</v>
      </c>
      <c r="H631" s="6">
        <v>0</v>
      </c>
      <c r="I631" s="236" t="e">
        <f>VLOOKUP(G631,'VDs DUELOS'!$D$2:$G$1568,4,0)-H631</f>
        <v>#N/A</v>
      </c>
    </row>
    <row r="632" spans="7:9" x14ac:dyDescent="0.3">
      <c r="G632">
        <v>7181</v>
      </c>
      <c r="H632" s="6">
        <v>166.03984000000003</v>
      </c>
      <c r="I632" s="236" t="e">
        <f>VLOOKUP(G632,'VDs DUELOS'!$D$2:$G$1568,4,0)-H632</f>
        <v>#N/A</v>
      </c>
    </row>
    <row r="633" spans="7:9" x14ac:dyDescent="0.3">
      <c r="G633">
        <v>7187</v>
      </c>
      <c r="H633" s="6">
        <v>2262.8977840000002</v>
      </c>
      <c r="I633" s="236">
        <f>VLOOKUP(G633,'VDs DUELOS'!$D$2:$G$1568,4,0)-H633</f>
        <v>0</v>
      </c>
    </row>
    <row r="634" spans="7:9" x14ac:dyDescent="0.3">
      <c r="G634">
        <v>7212</v>
      </c>
      <c r="H634" s="6">
        <v>2301.9486240000001</v>
      </c>
      <c r="I634" s="236">
        <f>VLOOKUP(G634,'VDs DUELOS'!$D$2:$G$1568,4,0)-H634</f>
        <v>0</v>
      </c>
    </row>
    <row r="635" spans="7:9" x14ac:dyDescent="0.3">
      <c r="G635">
        <v>7225</v>
      </c>
      <c r="H635" s="6">
        <v>3399.4739600000003</v>
      </c>
      <c r="I635" s="236">
        <f>VLOOKUP(G635,'VDs DUELOS'!$D$2:$G$1568,4,0)-H635</f>
        <v>0</v>
      </c>
    </row>
    <row r="636" spans="7:9" x14ac:dyDescent="0.3">
      <c r="G636">
        <v>7254</v>
      </c>
      <c r="H636" s="6">
        <v>2788.4756042105264</v>
      </c>
      <c r="I636" s="236">
        <f>VLOOKUP(G636,'VDs DUELOS'!$D$2:$G$1568,4,0)-H636</f>
        <v>0</v>
      </c>
    </row>
    <row r="637" spans="7:9" x14ac:dyDescent="0.3">
      <c r="G637">
        <v>7262</v>
      </c>
      <c r="H637" s="6">
        <v>0</v>
      </c>
      <c r="I637" s="236" t="e">
        <f>VLOOKUP(G637,'VDs DUELOS'!$D$2:$G$1568,4,0)-H637</f>
        <v>#N/A</v>
      </c>
    </row>
    <row r="638" spans="7:9" x14ac:dyDescent="0.3">
      <c r="G638">
        <v>7273</v>
      </c>
      <c r="H638" s="6">
        <v>0</v>
      </c>
      <c r="I638" s="236" t="e">
        <f>VLOOKUP(G638,'VDs DUELOS'!$D$2:$G$1568,4,0)-H638</f>
        <v>#N/A</v>
      </c>
    </row>
    <row r="639" spans="7:9" x14ac:dyDescent="0.3">
      <c r="G639">
        <v>7295</v>
      </c>
      <c r="H639" s="6">
        <v>2284.078712</v>
      </c>
      <c r="I639" s="236">
        <f>VLOOKUP(G639,'VDs DUELOS'!$D$2:$G$1568,4,0)-H639</f>
        <v>0</v>
      </c>
    </row>
    <row r="640" spans="7:9" x14ac:dyDescent="0.3">
      <c r="G640">
        <v>7297</v>
      </c>
      <c r="H640" s="6">
        <v>1870.5381305263156</v>
      </c>
      <c r="I640" s="236">
        <f>VLOOKUP(G640,'VDs DUELOS'!$D$2:$G$1568,4,0)-H640</f>
        <v>0</v>
      </c>
    </row>
    <row r="641" spans="7:9" x14ac:dyDescent="0.3">
      <c r="G641">
        <v>7304</v>
      </c>
      <c r="H641" s="6">
        <v>2390.875888</v>
      </c>
      <c r="I641" s="236">
        <f>VLOOKUP(G641,'VDs DUELOS'!$D$2:$G$1568,4,0)-H641</f>
        <v>0</v>
      </c>
    </row>
    <row r="642" spans="7:9" x14ac:dyDescent="0.3">
      <c r="G642">
        <v>7307</v>
      </c>
      <c r="H642" s="6">
        <v>3012.280934736842</v>
      </c>
      <c r="I642" s="236">
        <f>VLOOKUP(G642,'VDs DUELOS'!$D$2:$G$1568,4,0)-H642</f>
        <v>0</v>
      </c>
    </row>
    <row r="643" spans="7:9" x14ac:dyDescent="0.3">
      <c r="G643">
        <v>7317</v>
      </c>
      <c r="H643" s="6">
        <v>3266.3454879999999</v>
      </c>
      <c r="I643" s="236">
        <f>VLOOKUP(G643,'VDs DUELOS'!$D$2:$G$1568,4,0)-H643</f>
        <v>0</v>
      </c>
    </row>
    <row r="644" spans="7:9" x14ac:dyDescent="0.3">
      <c r="G644">
        <v>7318</v>
      </c>
      <c r="H644" s="6">
        <v>2153.2749359999998</v>
      </c>
      <c r="I644" s="236">
        <f>VLOOKUP(G644,'VDs DUELOS'!$D$2:$G$1568,4,0)-H644</f>
        <v>0</v>
      </c>
    </row>
    <row r="645" spans="7:9" x14ac:dyDescent="0.3">
      <c r="G645">
        <v>7323</v>
      </c>
      <c r="H645" s="6">
        <v>1494.7052400000002</v>
      </c>
      <c r="I645" s="236">
        <f>VLOOKUP(G645,'VDs DUELOS'!$D$2:$G$1568,4,0)-H645</f>
        <v>0</v>
      </c>
    </row>
    <row r="646" spans="7:9" x14ac:dyDescent="0.3">
      <c r="G646">
        <v>7324</v>
      </c>
      <c r="H646" s="6">
        <v>2448.9431600000003</v>
      </c>
      <c r="I646" s="236">
        <f>VLOOKUP(G646,'VDs DUELOS'!$D$2:$G$1568,4,0)-H646</f>
        <v>0</v>
      </c>
    </row>
    <row r="647" spans="7:9" x14ac:dyDescent="0.3">
      <c r="G647">
        <v>7327</v>
      </c>
      <c r="H647" s="6">
        <v>3481.834312</v>
      </c>
      <c r="I647" s="236">
        <f>VLOOKUP(G647,'VDs DUELOS'!$D$2:$G$1568,4,0)-H647</f>
        <v>0</v>
      </c>
    </row>
    <row r="648" spans="7:9" x14ac:dyDescent="0.3">
      <c r="G648">
        <v>7331</v>
      </c>
      <c r="H648" s="6">
        <v>1985.7547520000001</v>
      </c>
      <c r="I648" s="236">
        <f>VLOOKUP(G648,'VDs DUELOS'!$D$2:$G$1568,4,0)-H648</f>
        <v>0</v>
      </c>
    </row>
    <row r="649" spans="7:9" x14ac:dyDescent="0.3">
      <c r="G649">
        <v>7339</v>
      </c>
      <c r="H649" s="6">
        <v>0</v>
      </c>
      <c r="I649" s="236" t="e">
        <f>VLOOKUP(G649,'VDs DUELOS'!$D$2:$G$1568,4,0)-H649</f>
        <v>#N/A</v>
      </c>
    </row>
    <row r="650" spans="7:9" x14ac:dyDescent="0.3">
      <c r="G650">
        <v>7351</v>
      </c>
      <c r="H650" s="6">
        <v>3182.3534159999999</v>
      </c>
      <c r="I650" s="236">
        <f>VLOOKUP(G650,'VDs DUELOS'!$D$2:$G$1568,4,0)-H650</f>
        <v>0</v>
      </c>
    </row>
    <row r="651" spans="7:9" x14ac:dyDescent="0.3">
      <c r="G651">
        <v>7361</v>
      </c>
      <c r="H651" s="6">
        <v>4953.4515120000005</v>
      </c>
      <c r="I651" s="236">
        <f>VLOOKUP(G651,'VDs DUELOS'!$D$2:$G$1568,4,0)-H651</f>
        <v>0</v>
      </c>
    </row>
    <row r="652" spans="7:9" x14ac:dyDescent="0.3">
      <c r="G652">
        <v>7372</v>
      </c>
      <c r="H652" s="6">
        <v>2510.5844533333334</v>
      </c>
      <c r="I652" s="236">
        <f>VLOOKUP(G652,'VDs DUELOS'!$D$2:$G$1568,4,0)-H652</f>
        <v>0</v>
      </c>
    </row>
    <row r="653" spans="7:9" x14ac:dyDescent="0.3">
      <c r="G653">
        <v>7392</v>
      </c>
      <c r="H653" s="6">
        <v>1887.5346079999999</v>
      </c>
      <c r="I653" s="236">
        <f>VLOOKUP(G653,'VDs DUELOS'!$D$2:$G$1568,4,0)-H653</f>
        <v>0</v>
      </c>
    </row>
    <row r="654" spans="7:9" x14ac:dyDescent="0.3">
      <c r="G654">
        <v>7408</v>
      </c>
      <c r="H654" s="6">
        <v>2415.2438736842105</v>
      </c>
      <c r="I654" s="236">
        <f>VLOOKUP(G654,'VDs DUELOS'!$D$2:$G$1568,4,0)-H654</f>
        <v>0</v>
      </c>
    </row>
    <row r="655" spans="7:9" x14ac:dyDescent="0.3">
      <c r="G655">
        <v>7423</v>
      </c>
      <c r="H655" s="6">
        <v>2586.7952757894736</v>
      </c>
      <c r="I655" s="236">
        <f>VLOOKUP(G655,'VDs DUELOS'!$D$2:$G$1568,4,0)-H655</f>
        <v>0</v>
      </c>
    </row>
    <row r="656" spans="7:9" x14ac:dyDescent="0.3">
      <c r="G656">
        <v>7465</v>
      </c>
      <c r="H656" s="6">
        <v>0</v>
      </c>
      <c r="I656" s="236" t="e">
        <f>VLOOKUP(G656,'VDs DUELOS'!$D$2:$G$1568,4,0)-H656</f>
        <v>#N/A</v>
      </c>
    </row>
    <row r="657" spans="7:9" x14ac:dyDescent="0.3">
      <c r="G657">
        <v>7481</v>
      </c>
      <c r="H657" s="6">
        <v>4230.6986105263159</v>
      </c>
      <c r="I657" s="236">
        <f>VLOOKUP(G657,'VDs DUELOS'!$D$2:$G$1568,4,0)-H657</f>
        <v>0</v>
      </c>
    </row>
    <row r="658" spans="7:9" x14ac:dyDescent="0.3">
      <c r="G658">
        <v>7482</v>
      </c>
      <c r="H658" s="6">
        <v>2123.9512926315792</v>
      </c>
      <c r="I658" s="236">
        <f>VLOOKUP(G658,'VDs DUELOS'!$D$2:$G$1568,4,0)-H658</f>
        <v>0</v>
      </c>
    </row>
    <row r="659" spans="7:9" x14ac:dyDescent="0.3">
      <c r="G659">
        <v>7517</v>
      </c>
      <c r="H659" s="6">
        <v>2452.2422160000001</v>
      </c>
      <c r="I659" s="236">
        <f>VLOOKUP(G659,'VDs DUELOS'!$D$2:$G$1568,4,0)-H659</f>
        <v>0</v>
      </c>
    </row>
    <row r="660" spans="7:9" x14ac:dyDescent="0.3">
      <c r="G660">
        <v>7523</v>
      </c>
      <c r="H660" s="6">
        <v>2281.2730105263158</v>
      </c>
      <c r="I660" s="236">
        <f>VLOOKUP(G660,'VDs DUELOS'!$D$2:$G$1568,4,0)-H660</f>
        <v>0</v>
      </c>
    </row>
    <row r="661" spans="7:9" x14ac:dyDescent="0.3">
      <c r="G661">
        <v>7527</v>
      </c>
      <c r="H661" s="6">
        <v>10333.059848421053</v>
      </c>
      <c r="I661" s="236">
        <f>VLOOKUP(G661,'VDs DUELOS'!$D$2:$G$1568,4,0)-H661</f>
        <v>0</v>
      </c>
    </row>
    <row r="662" spans="7:9" x14ac:dyDescent="0.3">
      <c r="G662">
        <v>7536</v>
      </c>
      <c r="H662" s="6">
        <v>4088.8796160000002</v>
      </c>
      <c r="I662" s="236">
        <f>VLOOKUP(G662,'VDs DUELOS'!$D$2:$G$1568,4,0)-H662</f>
        <v>0</v>
      </c>
    </row>
    <row r="663" spans="7:9" x14ac:dyDescent="0.3">
      <c r="G663">
        <v>7553</v>
      </c>
      <c r="H663" s="6">
        <v>3175.2524800000006</v>
      </c>
      <c r="I663" s="236">
        <f>VLOOKUP(G663,'VDs DUELOS'!$D$2:$G$1568,4,0)-H663</f>
        <v>0</v>
      </c>
    </row>
    <row r="664" spans="7:9" x14ac:dyDescent="0.3">
      <c r="G664">
        <v>7564</v>
      </c>
      <c r="H664" s="6">
        <v>2488.9293440000001</v>
      </c>
      <c r="I664" s="236">
        <f>VLOOKUP(G664,'VDs DUELOS'!$D$2:$G$1568,4,0)-H664</f>
        <v>0</v>
      </c>
    </row>
    <row r="665" spans="7:9" x14ac:dyDescent="0.3">
      <c r="G665">
        <v>7566</v>
      </c>
      <c r="H665" s="6">
        <v>1589.4282526315792</v>
      </c>
      <c r="I665" s="236">
        <f>VLOOKUP(G665,'VDs DUELOS'!$D$2:$G$1568,4,0)-H665</f>
        <v>0</v>
      </c>
    </row>
    <row r="666" spans="7:9" x14ac:dyDescent="0.3">
      <c r="G666">
        <v>7606</v>
      </c>
      <c r="H666" s="6">
        <v>236.60369600000001</v>
      </c>
      <c r="I666" s="236" t="e">
        <f>VLOOKUP(G666,'VDs DUELOS'!$D$2:$G$1568,4,0)-H666</f>
        <v>#N/A</v>
      </c>
    </row>
    <row r="667" spans="7:9" x14ac:dyDescent="0.3">
      <c r="G667">
        <v>7608</v>
      </c>
      <c r="H667" s="6">
        <v>0</v>
      </c>
      <c r="I667" s="236" t="e">
        <f>VLOOKUP(G667,'VDs DUELOS'!$D$2:$G$1568,4,0)-H667</f>
        <v>#N/A</v>
      </c>
    </row>
    <row r="668" spans="7:9" x14ac:dyDescent="0.3">
      <c r="G668">
        <v>7676</v>
      </c>
      <c r="H668" s="6">
        <v>2413.8089094736843</v>
      </c>
      <c r="I668" s="236">
        <f>VLOOKUP(G668,'VDs DUELOS'!$D$2:$G$1568,4,0)-H668</f>
        <v>0</v>
      </c>
    </row>
    <row r="669" spans="7:9" x14ac:dyDescent="0.3">
      <c r="G669">
        <v>7677</v>
      </c>
      <c r="H669" s="6">
        <v>5362.6258311111114</v>
      </c>
      <c r="I669" s="236">
        <f>VLOOKUP(G669,'VDs DUELOS'!$D$2:$G$1568,4,0)-H669</f>
        <v>0</v>
      </c>
    </row>
    <row r="670" spans="7:9" x14ac:dyDescent="0.3">
      <c r="G670">
        <v>7680</v>
      </c>
      <c r="H670" s="6">
        <v>1728.4695120000001</v>
      </c>
      <c r="I670" s="236">
        <f>VLOOKUP(G670,'VDs DUELOS'!$D$2:$G$1568,4,0)-H670</f>
        <v>0</v>
      </c>
    </row>
    <row r="671" spans="7:9" x14ac:dyDescent="0.3">
      <c r="G671">
        <v>7688</v>
      </c>
      <c r="H671" s="6">
        <v>2023.657592</v>
      </c>
      <c r="I671" s="236">
        <f>VLOOKUP(G671,'VDs DUELOS'!$D$2:$G$1568,4,0)-H671</f>
        <v>0</v>
      </c>
    </row>
    <row r="672" spans="7:9" x14ac:dyDescent="0.3">
      <c r="G672">
        <v>7697</v>
      </c>
      <c r="H672" s="6">
        <v>2603.2648084210527</v>
      </c>
      <c r="I672" s="236">
        <f>VLOOKUP(G672,'VDs DUELOS'!$D$2:$G$1568,4,0)-H672</f>
        <v>0</v>
      </c>
    </row>
    <row r="673" spans="7:9" x14ac:dyDescent="0.3">
      <c r="G673">
        <v>7700</v>
      </c>
      <c r="H673" s="6">
        <v>2370.5002720000002</v>
      </c>
      <c r="I673" s="236">
        <f>VLOOKUP(G673,'VDs DUELOS'!$D$2:$G$1568,4,0)-H673</f>
        <v>0</v>
      </c>
    </row>
    <row r="674" spans="7:9" x14ac:dyDescent="0.3">
      <c r="G674">
        <v>7703</v>
      </c>
      <c r="H674" s="6">
        <v>1976.6468400000003</v>
      </c>
      <c r="I674" s="236">
        <f>VLOOKUP(G674,'VDs DUELOS'!$D$2:$G$1568,4,0)-H674</f>
        <v>0</v>
      </c>
    </row>
    <row r="675" spans="7:9" x14ac:dyDescent="0.3">
      <c r="G675">
        <v>7713</v>
      </c>
      <c r="H675" s="6">
        <v>2176.8243555555559</v>
      </c>
      <c r="I675" s="236">
        <f>VLOOKUP(G675,'VDs DUELOS'!$D$2:$G$1568,4,0)-H675</f>
        <v>0</v>
      </c>
    </row>
    <row r="676" spans="7:9" x14ac:dyDescent="0.3">
      <c r="G676">
        <v>7717</v>
      </c>
      <c r="H676" s="6">
        <v>2302.5413600000002</v>
      </c>
      <c r="I676" s="236">
        <f>VLOOKUP(G676,'VDs DUELOS'!$D$2:$G$1568,4,0)-H676</f>
        <v>0</v>
      </c>
    </row>
    <row r="677" spans="7:9" x14ac:dyDescent="0.3">
      <c r="G677">
        <v>7730</v>
      </c>
      <c r="H677" s="6">
        <v>2177.386512</v>
      </c>
      <c r="I677" s="236">
        <f>VLOOKUP(G677,'VDs DUELOS'!$D$2:$G$1568,4,0)-H677</f>
        <v>0</v>
      </c>
    </row>
    <row r="678" spans="7:9" x14ac:dyDescent="0.3">
      <c r="G678">
        <v>7736</v>
      </c>
      <c r="H678" s="6">
        <v>1453.1086720000003</v>
      </c>
      <c r="I678" s="236">
        <f>VLOOKUP(G678,'VDs DUELOS'!$D$2:$G$1568,4,0)-H678</f>
        <v>0</v>
      </c>
    </row>
    <row r="679" spans="7:9" x14ac:dyDescent="0.3">
      <c r="G679">
        <v>7742</v>
      </c>
      <c r="H679" s="6">
        <v>0</v>
      </c>
      <c r="I679" s="236" t="e">
        <f>VLOOKUP(G679,'VDs DUELOS'!$D$2:$G$1568,4,0)-H679</f>
        <v>#N/A</v>
      </c>
    </row>
    <row r="680" spans="7:9" x14ac:dyDescent="0.3">
      <c r="G680">
        <v>7743</v>
      </c>
      <c r="H680" s="6">
        <v>1618.9091680000001</v>
      </c>
      <c r="I680" s="236">
        <f>VLOOKUP(G680,'VDs DUELOS'!$D$2:$G$1568,4,0)-H680</f>
        <v>0</v>
      </c>
    </row>
    <row r="681" spans="7:9" x14ac:dyDescent="0.3">
      <c r="G681">
        <v>7760</v>
      </c>
      <c r="H681" s="6">
        <v>0</v>
      </c>
      <c r="I681" s="236" t="e">
        <f>VLOOKUP(G681,'VDs DUELOS'!$D$2:$G$1568,4,0)-H681</f>
        <v>#N/A</v>
      </c>
    </row>
    <row r="682" spans="7:9" x14ac:dyDescent="0.3">
      <c r="G682">
        <v>7766</v>
      </c>
      <c r="H682" s="6">
        <v>2506.9516320000002</v>
      </c>
      <c r="I682" s="236">
        <f>VLOOKUP(G682,'VDs DUELOS'!$D$2:$G$1568,4,0)-H682</f>
        <v>0</v>
      </c>
    </row>
    <row r="683" spans="7:9" x14ac:dyDescent="0.3">
      <c r="G683">
        <v>7768</v>
      </c>
      <c r="H683" s="6">
        <v>2469.832296</v>
      </c>
      <c r="I683" s="236">
        <f>VLOOKUP(G683,'VDs DUELOS'!$D$2:$G$1568,4,0)-H683</f>
        <v>0</v>
      </c>
    </row>
    <row r="684" spans="7:9" x14ac:dyDescent="0.3">
      <c r="G684">
        <v>7770</v>
      </c>
      <c r="H684" s="6">
        <v>4271.9510560000008</v>
      </c>
      <c r="I684" s="236">
        <f>VLOOKUP(G684,'VDs DUELOS'!$D$2:$G$1568,4,0)-H684</f>
        <v>0</v>
      </c>
    </row>
    <row r="685" spans="7:9" x14ac:dyDescent="0.3">
      <c r="G685">
        <v>7778</v>
      </c>
      <c r="H685" s="6">
        <v>1604.157592</v>
      </c>
      <c r="I685" s="236">
        <f>VLOOKUP(G685,'VDs DUELOS'!$D$2:$G$1568,4,0)-H685</f>
        <v>0</v>
      </c>
    </row>
    <row r="686" spans="7:9" x14ac:dyDescent="0.3">
      <c r="G686">
        <v>7795</v>
      </c>
      <c r="H686" s="6">
        <v>3435.3513439999997</v>
      </c>
      <c r="I686" s="236">
        <f>VLOOKUP(G686,'VDs DUELOS'!$D$2:$G$1568,4,0)-H686</f>
        <v>0</v>
      </c>
    </row>
    <row r="687" spans="7:9" x14ac:dyDescent="0.3">
      <c r="G687">
        <v>7806</v>
      </c>
      <c r="H687" s="6">
        <v>1763.6027920000001</v>
      </c>
      <c r="I687" s="236">
        <f>VLOOKUP(G687,'VDs DUELOS'!$D$2:$G$1568,4,0)-H687</f>
        <v>0</v>
      </c>
    </row>
    <row r="688" spans="7:9" x14ac:dyDescent="0.3">
      <c r="G688">
        <v>7830</v>
      </c>
      <c r="H688" s="6">
        <v>2138.5997200000002</v>
      </c>
      <c r="I688" s="236">
        <f>VLOOKUP(G688,'VDs DUELOS'!$D$2:$G$1568,4,0)-H688</f>
        <v>0</v>
      </c>
    </row>
    <row r="689" spans="7:9" x14ac:dyDescent="0.3">
      <c r="G689">
        <v>7855</v>
      </c>
      <c r="H689" s="6">
        <v>583.31236000000001</v>
      </c>
      <c r="I689" s="236" t="e">
        <f>VLOOKUP(G689,'VDs DUELOS'!$D$2:$G$1568,4,0)-H689</f>
        <v>#N/A</v>
      </c>
    </row>
    <row r="690" spans="7:9" x14ac:dyDescent="0.3">
      <c r="G690">
        <v>7859</v>
      </c>
      <c r="H690" s="6">
        <v>0</v>
      </c>
      <c r="I690" s="236" t="e">
        <f>VLOOKUP(G690,'VDs DUELOS'!$D$2:$G$1568,4,0)-H690</f>
        <v>#N/A</v>
      </c>
    </row>
    <row r="691" spans="7:9" x14ac:dyDescent="0.3">
      <c r="G691">
        <v>7863</v>
      </c>
      <c r="H691" s="6">
        <v>2008.9314240000001</v>
      </c>
      <c r="I691" s="236">
        <f>VLOOKUP(G691,'VDs DUELOS'!$D$2:$G$1568,4,0)-H691</f>
        <v>0</v>
      </c>
    </row>
    <row r="692" spans="7:9" x14ac:dyDescent="0.3">
      <c r="G692">
        <v>7895</v>
      </c>
      <c r="H692" s="6">
        <v>2638.7877389473688</v>
      </c>
      <c r="I692" s="236">
        <f>VLOOKUP(G692,'VDs DUELOS'!$D$2:$G$1568,4,0)-H692</f>
        <v>0</v>
      </c>
    </row>
    <row r="693" spans="7:9" x14ac:dyDescent="0.3">
      <c r="G693">
        <v>7925</v>
      </c>
      <c r="H693" s="6">
        <v>2537.5444210526316</v>
      </c>
      <c r="I693" s="236">
        <f>VLOOKUP(G693,'VDs DUELOS'!$D$2:$G$1568,4,0)-H693</f>
        <v>0</v>
      </c>
    </row>
    <row r="694" spans="7:9" x14ac:dyDescent="0.3">
      <c r="G694">
        <v>7928</v>
      </c>
      <c r="H694" s="6">
        <v>1643.8146079999999</v>
      </c>
      <c r="I694" s="236">
        <f>VLOOKUP(G694,'VDs DUELOS'!$D$2:$G$1568,4,0)-H694</f>
        <v>0</v>
      </c>
    </row>
    <row r="695" spans="7:9" x14ac:dyDescent="0.3">
      <c r="G695">
        <v>7944</v>
      </c>
      <c r="H695" s="6">
        <v>1407.9343520000002</v>
      </c>
      <c r="I695" s="236">
        <f>VLOOKUP(G695,'VDs DUELOS'!$D$2:$G$1568,4,0)-H695</f>
        <v>0</v>
      </c>
    </row>
    <row r="696" spans="7:9" x14ac:dyDescent="0.3">
      <c r="G696">
        <v>7950</v>
      </c>
      <c r="H696" s="6">
        <v>1452.3455119999999</v>
      </c>
      <c r="I696" s="236">
        <f>VLOOKUP(G696,'VDs DUELOS'!$D$2:$G$1568,4,0)-H696</f>
        <v>0</v>
      </c>
    </row>
    <row r="697" spans="7:9" x14ac:dyDescent="0.3">
      <c r="G697">
        <v>7976</v>
      </c>
      <c r="H697" s="6">
        <v>1584.425792</v>
      </c>
      <c r="I697" s="236">
        <f>VLOOKUP(G697,'VDs DUELOS'!$D$2:$G$1568,4,0)-H697</f>
        <v>0</v>
      </c>
    </row>
    <row r="698" spans="7:9" x14ac:dyDescent="0.3">
      <c r="G698">
        <v>7978</v>
      </c>
      <c r="H698" s="6">
        <v>2291.9882610526315</v>
      </c>
      <c r="I698" s="236">
        <f>VLOOKUP(G698,'VDs DUELOS'!$D$2:$G$1568,4,0)-H698</f>
        <v>0</v>
      </c>
    </row>
    <row r="699" spans="7:9" x14ac:dyDescent="0.3">
      <c r="G699">
        <v>9020</v>
      </c>
      <c r="H699" s="6">
        <v>2423.9386311111116</v>
      </c>
      <c r="I699" s="236">
        <f>VLOOKUP(G699,'VDs DUELOS'!$D$2:$G$1568,4,0)-H699</f>
        <v>0</v>
      </c>
    </row>
    <row r="700" spans="7:9" x14ac:dyDescent="0.3">
      <c r="G700">
        <v>9082</v>
      </c>
      <c r="H700" s="6">
        <v>1697.580592</v>
      </c>
      <c r="I700" s="236">
        <f>VLOOKUP(G700,'VDs DUELOS'!$D$2:$G$1568,4,0)-H700</f>
        <v>0</v>
      </c>
    </row>
    <row r="701" spans="7:9" x14ac:dyDescent="0.3">
      <c r="G701">
        <v>9089</v>
      </c>
      <c r="H701" s="6">
        <v>993.18959999999993</v>
      </c>
      <c r="I701" s="236">
        <f>VLOOKUP(G701,'VDs DUELOS'!$D$2:$G$1568,4,0)-H701</f>
        <v>0</v>
      </c>
    </row>
    <row r="702" spans="7:9" x14ac:dyDescent="0.3">
      <c r="G702">
        <v>9116</v>
      </c>
      <c r="H702" s="6">
        <v>1732.30124</v>
      </c>
      <c r="I702" s="236">
        <f>VLOOKUP(G702,'VDs DUELOS'!$D$2:$G$1568,4,0)-H702</f>
        <v>0</v>
      </c>
    </row>
    <row r="703" spans="7:9" x14ac:dyDescent="0.3">
      <c r="G703">
        <v>9121</v>
      </c>
      <c r="H703" s="6">
        <v>0</v>
      </c>
      <c r="I703" s="236" t="e">
        <f>VLOOKUP(G703,'VDs DUELOS'!$D$2:$G$1568,4,0)-H703</f>
        <v>#N/A</v>
      </c>
    </row>
    <row r="704" spans="7:9" x14ac:dyDescent="0.3">
      <c r="G704">
        <v>9128</v>
      </c>
      <c r="H704" s="6">
        <v>279.43246399999998</v>
      </c>
      <c r="I704" s="236" t="e">
        <f>VLOOKUP(G704,'VDs DUELOS'!$D$2:$G$1568,4,0)-H704</f>
        <v>#N/A</v>
      </c>
    </row>
    <row r="705" spans="7:9" x14ac:dyDescent="0.3">
      <c r="G705">
        <v>9134</v>
      </c>
      <c r="H705" s="6">
        <v>-120.6378105263158</v>
      </c>
      <c r="I705" s="236" t="e">
        <f>VLOOKUP(G705,'VDs DUELOS'!$D$2:$G$1568,4,0)-H705</f>
        <v>#N/A</v>
      </c>
    </row>
    <row r="706" spans="7:9" x14ac:dyDescent="0.3">
      <c r="G706">
        <v>9136</v>
      </c>
      <c r="H706" s="6">
        <v>552.88060800000005</v>
      </c>
      <c r="I706" s="236" t="e">
        <f>VLOOKUP(G706,'VDs DUELOS'!$D$2:$G$1568,4,0)-H706</f>
        <v>#N/A</v>
      </c>
    </row>
    <row r="707" spans="7:9" x14ac:dyDescent="0.3">
      <c r="G707">
        <v>9142</v>
      </c>
      <c r="H707" s="6">
        <v>218.52217600000006</v>
      </c>
      <c r="I707" s="236" t="e">
        <f>VLOOKUP(G707,'VDs DUELOS'!$D$2:$G$1568,4,0)-H707</f>
        <v>#N/A</v>
      </c>
    </row>
    <row r="708" spans="7:9" x14ac:dyDescent="0.3">
      <c r="G708">
        <v>9176</v>
      </c>
      <c r="H708" s="6">
        <v>2388.4423494736843</v>
      </c>
      <c r="I708" s="236">
        <f>VLOOKUP(G708,'VDs DUELOS'!$D$2:$G$1568,4,0)-H708</f>
        <v>0</v>
      </c>
    </row>
    <row r="709" spans="7:9" x14ac:dyDescent="0.3">
      <c r="G709">
        <v>9177</v>
      </c>
      <c r="H709" s="6">
        <v>1835.0033520000002</v>
      </c>
      <c r="I709" s="236">
        <f>VLOOKUP(G709,'VDs DUELOS'!$D$2:$G$1568,4,0)-H709</f>
        <v>0</v>
      </c>
    </row>
    <row r="710" spans="7:9" x14ac:dyDescent="0.3">
      <c r="G710">
        <v>9184</v>
      </c>
      <c r="H710" s="6">
        <v>4127.3250160000007</v>
      </c>
      <c r="I710" s="236">
        <f>VLOOKUP(G710,'VDs DUELOS'!$D$2:$G$1568,4,0)-H710</f>
        <v>0</v>
      </c>
    </row>
    <row r="711" spans="7:9" x14ac:dyDescent="0.3">
      <c r="G711">
        <v>9204</v>
      </c>
      <c r="H711" s="6">
        <v>2107.437688</v>
      </c>
      <c r="I711" s="236">
        <f>VLOOKUP(G711,'VDs DUELOS'!$D$2:$G$1568,4,0)-H711</f>
        <v>0</v>
      </c>
    </row>
    <row r="712" spans="7:9" x14ac:dyDescent="0.3">
      <c r="G712">
        <v>9299</v>
      </c>
      <c r="H712" s="6">
        <v>1727.0320168421051</v>
      </c>
      <c r="I712" s="236">
        <f>VLOOKUP(G712,'VDs DUELOS'!$D$2:$G$1568,4,0)-H712</f>
        <v>0</v>
      </c>
    </row>
    <row r="713" spans="7:9" x14ac:dyDescent="0.3">
      <c r="G713">
        <v>9318</v>
      </c>
      <c r="H713" s="6">
        <v>1379.878265263158</v>
      </c>
      <c r="I713" s="236">
        <f>VLOOKUP(G713,'VDs DUELOS'!$D$2:$G$1568,4,0)-H713</f>
        <v>0</v>
      </c>
    </row>
    <row r="714" spans="7:9" x14ac:dyDescent="0.3">
      <c r="G714">
        <v>9326</v>
      </c>
      <c r="H714" s="6">
        <v>2476.6811600000001</v>
      </c>
      <c r="I714" s="236">
        <f>VLOOKUP(G714,'VDs DUELOS'!$D$2:$G$1568,4,0)-H714</f>
        <v>0</v>
      </c>
    </row>
    <row r="715" spans="7:9" x14ac:dyDescent="0.3">
      <c r="G715">
        <v>9328</v>
      </c>
      <c r="H715" s="6">
        <v>2875.9456319999999</v>
      </c>
      <c r="I715" s="236">
        <f>VLOOKUP(G715,'VDs DUELOS'!$D$2:$G$1568,4,0)-H715</f>
        <v>0</v>
      </c>
    </row>
    <row r="716" spans="7:9" x14ac:dyDescent="0.3">
      <c r="G716">
        <v>9341</v>
      </c>
      <c r="H716" s="6">
        <v>2668.1913199999999</v>
      </c>
      <c r="I716" s="236">
        <f>VLOOKUP(G716,'VDs DUELOS'!$D$2:$G$1568,4,0)-H716</f>
        <v>0</v>
      </c>
    </row>
    <row r="717" spans="7:9" x14ac:dyDescent="0.3">
      <c r="G717">
        <v>9409</v>
      </c>
      <c r="H717" s="6">
        <v>1208.36592</v>
      </c>
      <c r="I717" s="236">
        <f>VLOOKUP(G717,'VDs DUELOS'!$D$2:$G$1568,4,0)-H717</f>
        <v>0</v>
      </c>
    </row>
    <row r="718" spans="7:9" x14ac:dyDescent="0.3">
      <c r="G718">
        <v>9420</v>
      </c>
      <c r="H718" s="6">
        <v>4237.5575911111109</v>
      </c>
      <c r="I718" s="236">
        <f>VLOOKUP(G718,'VDs DUELOS'!$D$2:$G$1568,4,0)-H718</f>
        <v>0</v>
      </c>
    </row>
    <row r="719" spans="7:9" x14ac:dyDescent="0.3">
      <c r="G719">
        <v>9447</v>
      </c>
      <c r="H719" s="6">
        <v>1119.8611760000001</v>
      </c>
      <c r="I719" s="236">
        <f>VLOOKUP(G719,'VDs DUELOS'!$D$2:$G$1568,4,0)-H719</f>
        <v>0</v>
      </c>
    </row>
    <row r="720" spans="7:9" x14ac:dyDescent="0.3">
      <c r="G720">
        <v>9453</v>
      </c>
      <c r="H720" s="6">
        <v>1323.0233431578949</v>
      </c>
      <c r="I720" s="236">
        <f>VLOOKUP(G720,'VDs DUELOS'!$D$2:$G$1568,4,0)-H720</f>
        <v>0</v>
      </c>
    </row>
    <row r="721" spans="7:9" x14ac:dyDescent="0.3">
      <c r="G721">
        <v>9470</v>
      </c>
      <c r="H721" s="6">
        <v>2547.3923279999999</v>
      </c>
      <c r="I721" s="236">
        <f>VLOOKUP(G721,'VDs DUELOS'!$D$2:$G$1568,4,0)-H721</f>
        <v>0</v>
      </c>
    </row>
    <row r="722" spans="7:9" x14ac:dyDescent="0.3">
      <c r="G722">
        <v>9483</v>
      </c>
      <c r="H722" s="6">
        <v>13.242327999999981</v>
      </c>
      <c r="I722" s="236" t="e">
        <f>VLOOKUP(G722,'VDs DUELOS'!$D$2:$G$1568,4,0)-H722</f>
        <v>#N/A</v>
      </c>
    </row>
    <row r="723" spans="7:9" x14ac:dyDescent="0.3">
      <c r="G723">
        <v>9493</v>
      </c>
      <c r="H723" s="6">
        <v>0</v>
      </c>
      <c r="I723" s="236" t="e">
        <f>VLOOKUP(G723,'VDs DUELOS'!$D$2:$G$1568,4,0)-H723</f>
        <v>#N/A</v>
      </c>
    </row>
    <row r="724" spans="7:9" x14ac:dyDescent="0.3">
      <c r="G724">
        <v>9500</v>
      </c>
      <c r="H724" s="6">
        <v>2199.6872080000003</v>
      </c>
      <c r="I724" s="236">
        <f>VLOOKUP(G724,'VDs DUELOS'!$D$2:$G$1568,4,0)-H724</f>
        <v>0</v>
      </c>
    </row>
    <row r="725" spans="7:9" x14ac:dyDescent="0.3">
      <c r="G725">
        <v>9503</v>
      </c>
      <c r="H725" s="6">
        <v>2705.0136168421054</v>
      </c>
      <c r="I725" s="236">
        <f>VLOOKUP(G725,'VDs DUELOS'!$D$2:$G$1568,4,0)-H725</f>
        <v>0</v>
      </c>
    </row>
    <row r="726" spans="7:9" x14ac:dyDescent="0.3">
      <c r="G726">
        <v>9526</v>
      </c>
      <c r="H726" s="6">
        <v>0</v>
      </c>
      <c r="I726" s="236" t="e">
        <f>VLOOKUP(G726,'VDs DUELOS'!$D$2:$G$1568,4,0)-H726</f>
        <v>#N/A</v>
      </c>
    </row>
    <row r="727" spans="7:9" x14ac:dyDescent="0.3">
      <c r="G727">
        <v>9530</v>
      </c>
      <c r="H727" s="6">
        <v>1718.6144336842108</v>
      </c>
      <c r="I727" s="236">
        <f>VLOOKUP(G727,'VDs DUELOS'!$D$2:$G$1568,4,0)-H727</f>
        <v>0</v>
      </c>
    </row>
    <row r="728" spans="7:9" x14ac:dyDescent="0.3">
      <c r="G728">
        <v>9540</v>
      </c>
      <c r="H728" s="6">
        <v>2589.3355200000001</v>
      </c>
      <c r="I728" s="236">
        <f>VLOOKUP(G728,'VDs DUELOS'!$D$2:$G$1568,4,0)-H728</f>
        <v>0</v>
      </c>
    </row>
    <row r="729" spans="7:9" x14ac:dyDescent="0.3">
      <c r="G729">
        <v>9548</v>
      </c>
      <c r="H729" s="6">
        <v>1587.4520084210528</v>
      </c>
      <c r="I729" s="236">
        <f>VLOOKUP(G729,'VDs DUELOS'!$D$2:$G$1568,4,0)-H729</f>
        <v>0</v>
      </c>
    </row>
    <row r="730" spans="7:9" x14ac:dyDescent="0.3">
      <c r="G730">
        <v>9572</v>
      </c>
      <c r="H730" s="6">
        <v>1629.9957066666668</v>
      </c>
      <c r="I730" s="236">
        <f>VLOOKUP(G730,'VDs DUELOS'!$D$2:$G$1568,4,0)-H730</f>
        <v>0</v>
      </c>
    </row>
    <row r="731" spans="7:9" x14ac:dyDescent="0.3">
      <c r="G731">
        <v>9573</v>
      </c>
      <c r="H731" s="6">
        <v>1369.2637280000001</v>
      </c>
      <c r="I731" s="236">
        <f>VLOOKUP(G731,'VDs DUELOS'!$D$2:$G$1568,4,0)-H731</f>
        <v>0</v>
      </c>
    </row>
    <row r="732" spans="7:9" x14ac:dyDescent="0.3">
      <c r="G732">
        <v>9579</v>
      </c>
      <c r="H732" s="6">
        <v>1369.1383840000001</v>
      </c>
      <c r="I732" s="236">
        <f>VLOOKUP(G732,'VDs DUELOS'!$D$2:$G$1568,4,0)-H732</f>
        <v>0</v>
      </c>
    </row>
    <row r="733" spans="7:9" x14ac:dyDescent="0.3">
      <c r="G733">
        <v>9583</v>
      </c>
      <c r="H733" s="6">
        <v>0</v>
      </c>
      <c r="I733" s="236" t="e">
        <f>VLOOKUP(G733,'VDs DUELOS'!$D$2:$G$1568,4,0)-H733</f>
        <v>#N/A</v>
      </c>
    </row>
    <row r="734" spans="7:9" x14ac:dyDescent="0.3">
      <c r="G734">
        <v>9588</v>
      </c>
      <c r="H734" s="6">
        <v>2268.3208589473684</v>
      </c>
      <c r="I734" s="236">
        <f>VLOOKUP(G734,'VDs DUELOS'!$D$2:$G$1568,4,0)-H734</f>
        <v>0</v>
      </c>
    </row>
    <row r="735" spans="7:9" x14ac:dyDescent="0.3">
      <c r="G735">
        <v>9595</v>
      </c>
      <c r="H735" s="6">
        <v>1587.3930319999999</v>
      </c>
      <c r="I735" s="236">
        <f>VLOOKUP(G735,'VDs DUELOS'!$D$2:$G$1568,4,0)-H735</f>
        <v>0</v>
      </c>
    </row>
    <row r="736" spans="7:9" x14ac:dyDescent="0.3">
      <c r="G736">
        <v>9606</v>
      </c>
      <c r="H736" s="6">
        <v>1448.1980720000001</v>
      </c>
      <c r="I736" s="236">
        <f>VLOOKUP(G736,'VDs DUELOS'!$D$2:$G$1568,4,0)-H736</f>
        <v>0</v>
      </c>
    </row>
    <row r="737" spans="7:9" x14ac:dyDescent="0.3">
      <c r="G737">
        <v>9629</v>
      </c>
      <c r="H737" s="6">
        <v>2058.801496</v>
      </c>
      <c r="I737" s="236">
        <f>VLOOKUP(G737,'VDs DUELOS'!$D$2:$G$1568,4,0)-H737</f>
        <v>0</v>
      </c>
    </row>
    <row r="738" spans="7:9" x14ac:dyDescent="0.3">
      <c r="G738">
        <v>9722</v>
      </c>
      <c r="H738" s="6">
        <v>2313.5609431578946</v>
      </c>
      <c r="I738" s="236">
        <f>VLOOKUP(G738,'VDs DUELOS'!$D$2:$G$1568,4,0)-H738</f>
        <v>0</v>
      </c>
    </row>
    <row r="739" spans="7:9" x14ac:dyDescent="0.3">
      <c r="G739">
        <v>9729</v>
      </c>
      <c r="H739" s="6">
        <v>1856.5388480000001</v>
      </c>
      <c r="I739" s="236">
        <f>VLOOKUP(G739,'VDs DUELOS'!$D$2:$G$1568,4,0)-H739</f>
        <v>0</v>
      </c>
    </row>
    <row r="740" spans="7:9" x14ac:dyDescent="0.3">
      <c r="G740">
        <v>9809</v>
      </c>
      <c r="H740" s="6">
        <v>1574.8683840000003</v>
      </c>
      <c r="I740" s="236">
        <f>VLOOKUP(G740,'VDs DUELOS'!$D$2:$G$1568,4,0)-H740</f>
        <v>0</v>
      </c>
    </row>
    <row r="741" spans="7:9" x14ac:dyDescent="0.3">
      <c r="G741">
        <v>9855</v>
      </c>
      <c r="H741" s="6">
        <v>1928.4465839999998</v>
      </c>
      <c r="I741" s="236">
        <f>VLOOKUP(G741,'VDs DUELOS'!$D$2:$G$1568,4,0)-H741</f>
        <v>0</v>
      </c>
    </row>
    <row r="742" spans="7:9" x14ac:dyDescent="0.3">
      <c r="G742">
        <v>9890</v>
      </c>
      <c r="H742" s="6">
        <v>1739.8424080000002</v>
      </c>
      <c r="I742" s="236">
        <f>VLOOKUP(G742,'VDs DUELOS'!$D$2:$G$1568,4,0)-H742</f>
        <v>0</v>
      </c>
    </row>
    <row r="743" spans="7:9" x14ac:dyDescent="0.3">
      <c r="G743">
        <v>9909</v>
      </c>
      <c r="H743" s="6">
        <v>2986.1387115789476</v>
      </c>
      <c r="I743" s="236" t="e">
        <f>VLOOKUP(G743,'VDs DUELOS'!$D$2:$G$1568,4,0)-H743</f>
        <v>#N/A</v>
      </c>
    </row>
    <row r="744" spans="7:9" x14ac:dyDescent="0.3">
      <c r="G744">
        <v>9925</v>
      </c>
      <c r="H744" s="6">
        <v>2715.631312</v>
      </c>
      <c r="I744" s="236">
        <f>VLOOKUP(G744,'VDs DUELOS'!$D$2:$G$1568,4,0)-H744</f>
        <v>0</v>
      </c>
    </row>
    <row r="745" spans="7:9" x14ac:dyDescent="0.3">
      <c r="G745">
        <v>9967</v>
      </c>
      <c r="H745" s="6">
        <v>3720.7395957894742</v>
      </c>
      <c r="I745" s="236">
        <f>VLOOKUP(G745,'VDs DUELOS'!$D$2:$G$1568,4,0)-H745</f>
        <v>0</v>
      </c>
    </row>
    <row r="746" spans="7:9" x14ac:dyDescent="0.3">
      <c r="G746">
        <v>9977</v>
      </c>
      <c r="H746" s="6">
        <v>2751.0045760000003</v>
      </c>
      <c r="I746" s="236">
        <f>VLOOKUP(G746,'VDs DUELOS'!$D$2:$G$1568,4,0)-H746</f>
        <v>0</v>
      </c>
    </row>
    <row r="747" spans="7:9" x14ac:dyDescent="0.3">
      <c r="G747">
        <v>9999</v>
      </c>
      <c r="H747" s="6">
        <v>359.18609684210526</v>
      </c>
      <c r="I747" s="236" t="e">
        <f>VLOOKUP(G747,'VDs DUELOS'!$D$2:$G$1568,4,0)-H747</f>
        <v>#N/A</v>
      </c>
    </row>
    <row r="748" spans="7:9" x14ac:dyDescent="0.3">
      <c r="G748">
        <v>10003</v>
      </c>
      <c r="H748" s="6">
        <v>3253.7156319999999</v>
      </c>
      <c r="I748" s="236">
        <f>VLOOKUP(G748,'VDs DUELOS'!$D$2:$G$1568,4,0)-H748</f>
        <v>0</v>
      </c>
    </row>
    <row r="749" spans="7:9" x14ac:dyDescent="0.3">
      <c r="G749">
        <v>10009</v>
      </c>
      <c r="H749" s="6">
        <v>2217.2459760000002</v>
      </c>
      <c r="I749" s="236">
        <f>VLOOKUP(G749,'VDs DUELOS'!$D$2:$G$1568,4,0)-H749</f>
        <v>0</v>
      </c>
    </row>
    <row r="750" spans="7:9" x14ac:dyDescent="0.3">
      <c r="G750">
        <v>10010</v>
      </c>
      <c r="H750" s="6">
        <v>3033.009544</v>
      </c>
      <c r="I750" s="236">
        <f>VLOOKUP(G750,'VDs DUELOS'!$D$2:$G$1568,4,0)-H750</f>
        <v>0</v>
      </c>
    </row>
    <row r="751" spans="7:9" x14ac:dyDescent="0.3">
      <c r="G751">
        <v>10012</v>
      </c>
      <c r="H751" s="6">
        <v>2603.1887760000004</v>
      </c>
      <c r="I751" s="236">
        <f>VLOOKUP(G751,'VDs DUELOS'!$D$2:$G$1568,4,0)-H751</f>
        <v>0</v>
      </c>
    </row>
    <row r="752" spans="7:9" x14ac:dyDescent="0.3">
      <c r="G752">
        <v>10016</v>
      </c>
      <c r="H752" s="6">
        <v>2046.777568</v>
      </c>
      <c r="I752" s="236">
        <f>VLOOKUP(G752,'VDs DUELOS'!$D$2:$G$1568,4,0)-H752</f>
        <v>0</v>
      </c>
    </row>
    <row r="753" spans="7:9" x14ac:dyDescent="0.3">
      <c r="G753">
        <v>10026</v>
      </c>
      <c r="H753" s="6">
        <v>1690.5939920000001</v>
      </c>
      <c r="I753" s="236">
        <f>VLOOKUP(G753,'VDs DUELOS'!$D$2:$G$1568,4,0)-H753</f>
        <v>0</v>
      </c>
    </row>
    <row r="754" spans="7:9" x14ac:dyDescent="0.3">
      <c r="G754">
        <v>10029</v>
      </c>
      <c r="H754" s="6">
        <v>1416.1309520000002</v>
      </c>
      <c r="I754" s="236">
        <f>VLOOKUP(G754,'VDs DUELOS'!$D$2:$G$1568,4,0)-H754</f>
        <v>0</v>
      </c>
    </row>
    <row r="755" spans="7:9" x14ac:dyDescent="0.3">
      <c r="G755">
        <v>10046</v>
      </c>
      <c r="H755" s="6">
        <v>1858.4095280000001</v>
      </c>
      <c r="I755" s="236">
        <f>VLOOKUP(G755,'VDs DUELOS'!$D$2:$G$1568,4,0)-H755</f>
        <v>0</v>
      </c>
    </row>
    <row r="756" spans="7:9" x14ac:dyDescent="0.3">
      <c r="G756">
        <v>10052</v>
      </c>
      <c r="H756" s="6">
        <v>0</v>
      </c>
      <c r="I756" s="236" t="e">
        <f>VLOOKUP(G756,'VDs DUELOS'!$D$2:$G$1568,4,0)-H756</f>
        <v>#N/A</v>
      </c>
    </row>
    <row r="757" spans="7:9" x14ac:dyDescent="0.3">
      <c r="G757">
        <v>10081</v>
      </c>
      <c r="H757" s="6">
        <v>2696.190337777778</v>
      </c>
      <c r="I757" s="236">
        <f>VLOOKUP(G757,'VDs DUELOS'!$D$2:$G$1568,4,0)-H757</f>
        <v>0</v>
      </c>
    </row>
    <row r="758" spans="7:9" x14ac:dyDescent="0.3">
      <c r="G758">
        <v>10082</v>
      </c>
      <c r="H758" s="6">
        <v>2033.7996160000002</v>
      </c>
      <c r="I758" s="236">
        <f>VLOOKUP(G758,'VDs DUELOS'!$D$2:$G$1568,4,0)-H758</f>
        <v>0</v>
      </c>
    </row>
    <row r="759" spans="7:9" x14ac:dyDescent="0.3">
      <c r="G759">
        <v>10093</v>
      </c>
      <c r="H759" s="6">
        <v>0</v>
      </c>
      <c r="I759" s="236" t="e">
        <f>VLOOKUP(G759,'VDs DUELOS'!$D$2:$G$1568,4,0)-H759</f>
        <v>#N/A</v>
      </c>
    </row>
    <row r="760" spans="7:9" x14ac:dyDescent="0.3">
      <c r="G760">
        <v>10107</v>
      </c>
      <c r="H760" s="6">
        <v>1145.7267621052631</v>
      </c>
      <c r="I760" s="236">
        <f>VLOOKUP(G760,'VDs DUELOS'!$D$2:$G$1568,4,0)-H760</f>
        <v>0</v>
      </c>
    </row>
    <row r="761" spans="7:9" x14ac:dyDescent="0.3">
      <c r="G761">
        <v>10115</v>
      </c>
      <c r="H761" s="6">
        <v>1460.0339873684213</v>
      </c>
      <c r="I761" s="236">
        <f>VLOOKUP(G761,'VDs DUELOS'!$D$2:$G$1568,4,0)-H761</f>
        <v>0</v>
      </c>
    </row>
    <row r="762" spans="7:9" x14ac:dyDescent="0.3">
      <c r="G762">
        <v>10139</v>
      </c>
      <c r="H762" s="6">
        <v>3148.1200160000003</v>
      </c>
      <c r="I762" s="236">
        <f>VLOOKUP(G762,'VDs DUELOS'!$D$2:$G$1568,4,0)-H762</f>
        <v>0</v>
      </c>
    </row>
    <row r="763" spans="7:9" x14ac:dyDescent="0.3">
      <c r="G763">
        <v>10180</v>
      </c>
      <c r="H763" s="6">
        <v>2479.3607326315791</v>
      </c>
      <c r="I763" s="236">
        <f>VLOOKUP(G763,'VDs DUELOS'!$D$2:$G$1568,4,0)-H763</f>
        <v>0</v>
      </c>
    </row>
    <row r="764" spans="7:9" x14ac:dyDescent="0.3">
      <c r="G764">
        <v>10183</v>
      </c>
      <c r="H764" s="6">
        <v>1901.2300240000002</v>
      </c>
      <c r="I764" s="236">
        <f>VLOOKUP(G764,'VDs DUELOS'!$D$2:$G$1568,4,0)-H764</f>
        <v>0</v>
      </c>
    </row>
    <row r="765" spans="7:9" x14ac:dyDescent="0.3">
      <c r="G765">
        <v>10208</v>
      </c>
      <c r="H765" s="6">
        <v>1369.2209680000001</v>
      </c>
      <c r="I765" s="236">
        <f>VLOOKUP(G765,'VDs DUELOS'!$D$2:$G$1568,4,0)-H765</f>
        <v>0</v>
      </c>
    </row>
    <row r="766" spans="7:9" x14ac:dyDescent="0.3">
      <c r="G766">
        <v>10258</v>
      </c>
      <c r="H766" s="6">
        <v>0</v>
      </c>
      <c r="I766" s="236" t="e">
        <f>VLOOKUP(G766,'VDs DUELOS'!$D$2:$G$1568,4,0)-H766</f>
        <v>#N/A</v>
      </c>
    </row>
    <row r="767" spans="7:9" x14ac:dyDescent="0.3">
      <c r="G767">
        <v>10277</v>
      </c>
      <c r="H767" s="6">
        <v>1572.3226960000002</v>
      </c>
      <c r="I767" s="236">
        <f>VLOOKUP(G767,'VDs DUELOS'!$D$2:$G$1568,4,0)-H767</f>
        <v>0</v>
      </c>
    </row>
    <row r="768" spans="7:9" x14ac:dyDescent="0.3">
      <c r="G768">
        <v>10291</v>
      </c>
      <c r="H768" s="6">
        <v>1798.687730526316</v>
      </c>
      <c r="I768" s="236">
        <f>VLOOKUP(G768,'VDs DUELOS'!$D$2:$G$1568,4,0)-H768</f>
        <v>0</v>
      </c>
    </row>
    <row r="769" spans="7:9" x14ac:dyDescent="0.3">
      <c r="G769">
        <v>10292</v>
      </c>
      <c r="H769" s="6">
        <v>2192.4133840000004</v>
      </c>
      <c r="I769" s="236">
        <f>VLOOKUP(G769,'VDs DUELOS'!$D$2:$G$1568,4,0)-H769</f>
        <v>0</v>
      </c>
    </row>
    <row r="770" spans="7:9" x14ac:dyDescent="0.3">
      <c r="G770">
        <v>10295</v>
      </c>
      <c r="H770" s="6">
        <v>1569.353656</v>
      </c>
      <c r="I770" s="236">
        <f>VLOOKUP(G770,'VDs DUELOS'!$D$2:$G$1568,4,0)-H770</f>
        <v>0</v>
      </c>
    </row>
    <row r="771" spans="7:9" x14ac:dyDescent="0.3">
      <c r="G771">
        <v>10297</v>
      </c>
      <c r="H771" s="6">
        <v>1733.217504</v>
      </c>
      <c r="I771" s="236">
        <f>VLOOKUP(G771,'VDs DUELOS'!$D$2:$G$1568,4,0)-H771</f>
        <v>0</v>
      </c>
    </row>
    <row r="772" spans="7:9" x14ac:dyDescent="0.3">
      <c r="G772">
        <v>10298</v>
      </c>
      <c r="H772" s="6">
        <v>2210.2012968421054</v>
      </c>
      <c r="I772" s="236">
        <f>VLOOKUP(G772,'VDs DUELOS'!$D$2:$G$1568,4,0)-H772</f>
        <v>0</v>
      </c>
    </row>
    <row r="773" spans="7:9" x14ac:dyDescent="0.3">
      <c r="G773">
        <v>10357</v>
      </c>
      <c r="H773" s="6">
        <v>1681.9466080000002</v>
      </c>
      <c r="I773" s="236">
        <f>VLOOKUP(G773,'VDs DUELOS'!$D$2:$G$1568,4,0)-H773</f>
        <v>0</v>
      </c>
    </row>
    <row r="774" spans="7:9" x14ac:dyDescent="0.3">
      <c r="G774">
        <v>10429</v>
      </c>
      <c r="H774" s="6">
        <v>1190.2866240000001</v>
      </c>
      <c r="I774" s="236">
        <f>VLOOKUP(G774,'VDs DUELOS'!$D$2:$G$1568,4,0)-H774</f>
        <v>0</v>
      </c>
    </row>
    <row r="775" spans="7:9" x14ac:dyDescent="0.3">
      <c r="G775">
        <v>10457</v>
      </c>
      <c r="H775" s="6">
        <v>2191.6616926315792</v>
      </c>
      <c r="I775" s="236">
        <f>VLOOKUP(G775,'VDs DUELOS'!$D$2:$G$1568,4,0)-H775</f>
        <v>0</v>
      </c>
    </row>
    <row r="776" spans="7:9" x14ac:dyDescent="0.3">
      <c r="G776">
        <v>10489</v>
      </c>
      <c r="H776" s="6">
        <v>2449.6005679999998</v>
      </c>
      <c r="I776" s="236">
        <f>VLOOKUP(G776,'VDs DUELOS'!$D$2:$G$1568,4,0)-H776</f>
        <v>0</v>
      </c>
    </row>
    <row r="777" spans="7:9" x14ac:dyDescent="0.3">
      <c r="G777">
        <v>10493</v>
      </c>
      <c r="H777" s="6">
        <v>2417.3901136842105</v>
      </c>
      <c r="I777" s="236">
        <f>VLOOKUP(G777,'VDs DUELOS'!$D$2:$G$1568,4,0)-H777</f>
        <v>0</v>
      </c>
    </row>
    <row r="778" spans="7:9" x14ac:dyDescent="0.3">
      <c r="G778">
        <v>10496</v>
      </c>
      <c r="H778" s="6">
        <v>1692.9529040000002</v>
      </c>
      <c r="I778" s="236">
        <f>VLOOKUP(G778,'VDs DUELOS'!$D$2:$G$1568,4,0)-H778</f>
        <v>0</v>
      </c>
    </row>
    <row r="779" spans="7:9" x14ac:dyDescent="0.3">
      <c r="G779">
        <v>10499</v>
      </c>
      <c r="H779" s="6">
        <v>1853.5735359999999</v>
      </c>
      <c r="I779" s="236">
        <f>VLOOKUP(G779,'VDs DUELOS'!$D$2:$G$1568,4,0)-H779</f>
        <v>0</v>
      </c>
    </row>
    <row r="780" spans="7:9" x14ac:dyDescent="0.3">
      <c r="G780">
        <v>10503</v>
      </c>
      <c r="H780" s="6">
        <v>1305.7127440000002</v>
      </c>
      <c r="I780" s="236">
        <f>VLOOKUP(G780,'VDs DUELOS'!$D$2:$G$1568,4,0)-H780</f>
        <v>0</v>
      </c>
    </row>
    <row r="781" spans="7:9" x14ac:dyDescent="0.3">
      <c r="G781">
        <v>10504</v>
      </c>
      <c r="H781" s="6">
        <v>1469.1269360000001</v>
      </c>
      <c r="I781" s="236">
        <f>VLOOKUP(G781,'VDs DUELOS'!$D$2:$G$1568,4,0)-H781</f>
        <v>0</v>
      </c>
    </row>
    <row r="782" spans="7:9" x14ac:dyDescent="0.3">
      <c r="G782">
        <v>10508</v>
      </c>
      <c r="H782" s="6">
        <v>1488.6887326315791</v>
      </c>
      <c r="I782" s="236">
        <f>VLOOKUP(G782,'VDs DUELOS'!$D$2:$G$1568,4,0)-H782</f>
        <v>0</v>
      </c>
    </row>
    <row r="783" spans="7:9" x14ac:dyDescent="0.3">
      <c r="G783">
        <v>10509</v>
      </c>
      <c r="H783" s="6">
        <v>0</v>
      </c>
      <c r="I783" s="236" t="e">
        <f>VLOOKUP(G783,'VDs DUELOS'!$D$2:$G$1568,4,0)-H783</f>
        <v>#N/A</v>
      </c>
    </row>
    <row r="784" spans="7:9" x14ac:dyDescent="0.3">
      <c r="G784">
        <v>10512</v>
      </c>
      <c r="H784" s="6">
        <v>1505.6112800000001</v>
      </c>
      <c r="I784" s="236">
        <f>VLOOKUP(G784,'VDs DUELOS'!$D$2:$G$1568,4,0)-H784</f>
        <v>0</v>
      </c>
    </row>
    <row r="785" spans="7:9" x14ac:dyDescent="0.3">
      <c r="G785">
        <v>10513</v>
      </c>
      <c r="H785" s="6">
        <v>938.71682666666675</v>
      </c>
      <c r="I785" s="236">
        <f>VLOOKUP(G785,'VDs DUELOS'!$D$2:$G$1568,4,0)-H785</f>
        <v>0</v>
      </c>
    </row>
    <row r="786" spans="7:9" x14ac:dyDescent="0.3">
      <c r="G786">
        <v>10518</v>
      </c>
      <c r="H786" s="6">
        <v>2174.6562273684212</v>
      </c>
      <c r="I786" s="236">
        <f>VLOOKUP(G786,'VDs DUELOS'!$D$2:$G$1568,4,0)-H786</f>
        <v>0</v>
      </c>
    </row>
    <row r="787" spans="7:9" x14ac:dyDescent="0.3">
      <c r="G787">
        <v>10531</v>
      </c>
      <c r="H787" s="6">
        <v>1514.9158319999999</v>
      </c>
      <c r="I787" s="236">
        <f>VLOOKUP(G787,'VDs DUELOS'!$D$2:$G$1568,4,0)-H787</f>
        <v>0</v>
      </c>
    </row>
    <row r="788" spans="7:9" x14ac:dyDescent="0.3">
      <c r="G788">
        <v>10538</v>
      </c>
      <c r="H788" s="6">
        <v>1412.1486</v>
      </c>
      <c r="I788" s="236">
        <f>VLOOKUP(G788,'VDs DUELOS'!$D$2:$G$1568,4,0)-H788</f>
        <v>0</v>
      </c>
    </row>
    <row r="789" spans="7:9" x14ac:dyDescent="0.3">
      <c r="G789">
        <v>10599</v>
      </c>
      <c r="H789" s="6">
        <v>-442.079768</v>
      </c>
      <c r="I789" s="236" t="e">
        <f>VLOOKUP(G789,'VDs DUELOS'!$D$2:$G$1568,4,0)-H789</f>
        <v>#N/A</v>
      </c>
    </row>
    <row r="790" spans="7:9" x14ac:dyDescent="0.3">
      <c r="G790">
        <v>10601</v>
      </c>
      <c r="H790" s="6">
        <v>0</v>
      </c>
      <c r="I790" s="236" t="e">
        <f>VLOOKUP(G790,'VDs DUELOS'!$D$2:$G$1568,4,0)-H790</f>
        <v>#N/A</v>
      </c>
    </row>
    <row r="791" spans="7:9" x14ac:dyDescent="0.3">
      <c r="G791">
        <v>10685</v>
      </c>
      <c r="H791" s="6">
        <v>1810.1117760000002</v>
      </c>
      <c r="I791" s="236">
        <f>VLOOKUP(G791,'VDs DUELOS'!$D$2:$G$1568,4,0)-H791</f>
        <v>0</v>
      </c>
    </row>
    <row r="792" spans="7:9" x14ac:dyDescent="0.3">
      <c r="G792">
        <v>10692</v>
      </c>
      <c r="H792" s="6">
        <v>1183.1151915789474</v>
      </c>
      <c r="I792" s="236">
        <f>VLOOKUP(G792,'VDs DUELOS'!$D$2:$G$1568,4,0)-H792</f>
        <v>0</v>
      </c>
    </row>
    <row r="793" spans="7:9" x14ac:dyDescent="0.3">
      <c r="G793">
        <v>10721</v>
      </c>
      <c r="H793" s="6">
        <v>1557.2327157894738</v>
      </c>
      <c r="I793" s="236">
        <f>VLOOKUP(G793,'VDs DUELOS'!$D$2:$G$1568,4,0)-H793</f>
        <v>0</v>
      </c>
    </row>
    <row r="794" spans="7:9" x14ac:dyDescent="0.3">
      <c r="G794">
        <v>10723</v>
      </c>
      <c r="H794" s="6">
        <v>637.02306526315783</v>
      </c>
      <c r="I794" s="236" t="e">
        <f>VLOOKUP(G794,'VDs DUELOS'!$D$2:$G$1568,4,0)-H794</f>
        <v>#N/A</v>
      </c>
    </row>
    <row r="795" spans="7:9" x14ac:dyDescent="0.3">
      <c r="G795">
        <v>10738</v>
      </c>
      <c r="H795" s="6">
        <v>2095.5878160000002</v>
      </c>
      <c r="I795" s="236">
        <f>VLOOKUP(G795,'VDs DUELOS'!$D$2:$G$1568,4,0)-H795</f>
        <v>0</v>
      </c>
    </row>
    <row r="796" spans="7:9" x14ac:dyDescent="0.3">
      <c r="G796">
        <v>10744</v>
      </c>
      <c r="H796" s="6">
        <v>1123.2561680000001</v>
      </c>
      <c r="I796" s="236">
        <f>VLOOKUP(G796,'VDs DUELOS'!$D$2:$G$1568,4,0)-H796</f>
        <v>0</v>
      </c>
    </row>
    <row r="797" spans="7:9" x14ac:dyDescent="0.3">
      <c r="G797">
        <v>10746</v>
      </c>
      <c r="H797" s="6">
        <v>1981.3751840000002</v>
      </c>
      <c r="I797" s="236">
        <f>VLOOKUP(G797,'VDs DUELOS'!$D$2:$G$1568,4,0)-H797</f>
        <v>0</v>
      </c>
    </row>
    <row r="798" spans="7:9" x14ac:dyDescent="0.3">
      <c r="G798">
        <v>10759</v>
      </c>
      <c r="H798" s="6">
        <v>-65.800600000000017</v>
      </c>
      <c r="I798" s="236" t="e">
        <f>VLOOKUP(G798,'VDs DUELOS'!$D$2:$G$1568,4,0)-H798</f>
        <v>#N/A</v>
      </c>
    </row>
    <row r="799" spans="7:9" x14ac:dyDescent="0.3">
      <c r="G799">
        <v>10762</v>
      </c>
      <c r="H799" s="6">
        <v>-199.98192842105266</v>
      </c>
      <c r="I799" s="236" t="e">
        <f>VLOOKUP(G799,'VDs DUELOS'!$D$2:$G$1568,4,0)-H799</f>
        <v>#N/A</v>
      </c>
    </row>
    <row r="800" spans="7:9" x14ac:dyDescent="0.3">
      <c r="G800">
        <v>10764</v>
      </c>
      <c r="H800" s="6">
        <v>2795.6374640000004</v>
      </c>
      <c r="I800" s="236">
        <f>VLOOKUP(G800,'VDs DUELOS'!$D$2:$G$1568,4,0)-H800</f>
        <v>0</v>
      </c>
    </row>
    <row r="801" spans="7:9" x14ac:dyDescent="0.3">
      <c r="G801">
        <v>10766</v>
      </c>
      <c r="H801" s="6">
        <v>0</v>
      </c>
      <c r="I801" s="236" t="e">
        <f>VLOOKUP(G801,'VDs DUELOS'!$D$2:$G$1568,4,0)-H801</f>
        <v>#N/A</v>
      </c>
    </row>
    <row r="802" spans="7:9" x14ac:dyDescent="0.3">
      <c r="G802">
        <v>11322</v>
      </c>
      <c r="H802" s="6">
        <v>1248.3551200000002</v>
      </c>
      <c r="I802" s="236">
        <f>VLOOKUP(G802,'VDs DUELOS'!$D$2:$G$1568,4,0)-H802</f>
        <v>0</v>
      </c>
    </row>
    <row r="803" spans="7:9" x14ac:dyDescent="0.3">
      <c r="G803">
        <v>11324</v>
      </c>
      <c r="H803" s="6">
        <v>2066.0578560000004</v>
      </c>
      <c r="I803" s="236">
        <f>VLOOKUP(G803,'VDs DUELOS'!$D$2:$G$1568,4,0)-H803</f>
        <v>0</v>
      </c>
    </row>
    <row r="804" spans="7:9" x14ac:dyDescent="0.3">
      <c r="G804">
        <v>11327</v>
      </c>
      <c r="H804" s="6">
        <v>2596.7539840000004</v>
      </c>
      <c r="I804" s="236">
        <f>VLOOKUP(G804,'VDs DUELOS'!$D$2:$G$1568,4,0)-H804</f>
        <v>0</v>
      </c>
    </row>
    <row r="805" spans="7:9" x14ac:dyDescent="0.3">
      <c r="G805">
        <v>11331</v>
      </c>
      <c r="H805" s="6">
        <v>1959.7693520000003</v>
      </c>
      <c r="I805" s="236">
        <f>VLOOKUP(G805,'VDs DUELOS'!$D$2:$G$1568,4,0)-H805</f>
        <v>0</v>
      </c>
    </row>
    <row r="806" spans="7:9" x14ac:dyDescent="0.3">
      <c r="G806">
        <v>11337</v>
      </c>
      <c r="H806" s="6">
        <v>1563.1396640000003</v>
      </c>
      <c r="I806" s="236">
        <f>VLOOKUP(G806,'VDs DUELOS'!$D$2:$G$1568,4,0)-H806</f>
        <v>0</v>
      </c>
    </row>
    <row r="807" spans="7:9" x14ac:dyDescent="0.3">
      <c r="G807">
        <v>11352</v>
      </c>
      <c r="H807" s="6">
        <v>1271.7396720000002</v>
      </c>
      <c r="I807" s="236">
        <f>VLOOKUP(G807,'VDs DUELOS'!$D$2:$G$1568,4,0)-H807</f>
        <v>0</v>
      </c>
    </row>
    <row r="808" spans="7:9" x14ac:dyDescent="0.3">
      <c r="G808">
        <v>11368</v>
      </c>
      <c r="H808" s="6">
        <v>3162.8236880000004</v>
      </c>
      <c r="I808" s="236">
        <f>VLOOKUP(G808,'VDs DUELOS'!$D$2:$G$1568,4,0)-H808</f>
        <v>0</v>
      </c>
    </row>
    <row r="809" spans="7:9" x14ac:dyDescent="0.3">
      <c r="G809">
        <v>11373</v>
      </c>
      <c r="H809" s="6">
        <v>1138.0781039999999</v>
      </c>
      <c r="I809" s="236">
        <f>VLOOKUP(G809,'VDs DUELOS'!$D$2:$G$1568,4,0)-H809</f>
        <v>0</v>
      </c>
    </row>
    <row r="810" spans="7:9" x14ac:dyDescent="0.3">
      <c r="G810">
        <v>11394</v>
      </c>
      <c r="H810" s="6">
        <v>932.69846399999994</v>
      </c>
      <c r="I810" s="236">
        <f>VLOOKUP(G810,'VDs DUELOS'!$D$2:$G$1568,4,0)-H810</f>
        <v>0</v>
      </c>
    </row>
    <row r="811" spans="7:9" x14ac:dyDescent="0.3">
      <c r="G811">
        <v>11400</v>
      </c>
      <c r="H811" s="6">
        <v>2831.0715920000002</v>
      </c>
      <c r="I811" s="236">
        <f>VLOOKUP(G811,'VDs DUELOS'!$D$2:$G$1568,4,0)-H811</f>
        <v>0</v>
      </c>
    </row>
    <row r="812" spans="7:9" x14ac:dyDescent="0.3">
      <c r="G812">
        <v>11406</v>
      </c>
      <c r="H812" s="6">
        <v>2484.45084</v>
      </c>
      <c r="I812" s="236">
        <f>VLOOKUP(G812,'VDs DUELOS'!$D$2:$G$1568,4,0)-H812</f>
        <v>0</v>
      </c>
    </row>
    <row r="813" spans="7:9" x14ac:dyDescent="0.3">
      <c r="G813">
        <v>11443</v>
      </c>
      <c r="H813" s="6">
        <v>5774.1531621052636</v>
      </c>
      <c r="I813" s="236">
        <f>VLOOKUP(G813,'VDs DUELOS'!$D$2:$G$1568,4,0)-H813</f>
        <v>0</v>
      </c>
    </row>
    <row r="814" spans="7:9" x14ac:dyDescent="0.3">
      <c r="G814">
        <v>11448</v>
      </c>
      <c r="H814" s="6">
        <v>2677.0620880000006</v>
      </c>
      <c r="I814" s="236">
        <f>VLOOKUP(G814,'VDs DUELOS'!$D$2:$G$1568,4,0)-H814</f>
        <v>0</v>
      </c>
    </row>
    <row r="815" spans="7:9" x14ac:dyDescent="0.3">
      <c r="G815">
        <v>11465</v>
      </c>
      <c r="H815" s="6">
        <v>2359.2001519999999</v>
      </c>
      <c r="I815" s="236">
        <f>VLOOKUP(G815,'VDs DUELOS'!$D$2:$G$1568,4,0)-H815</f>
        <v>0</v>
      </c>
    </row>
    <row r="816" spans="7:9" x14ac:dyDescent="0.3">
      <c r="G816">
        <v>11478</v>
      </c>
      <c r="H816" s="6">
        <v>1806.0500160000001</v>
      </c>
      <c r="I816" s="236">
        <f>VLOOKUP(G816,'VDs DUELOS'!$D$2:$G$1568,4,0)-H816</f>
        <v>0</v>
      </c>
    </row>
    <row r="817" spans="7:9" x14ac:dyDescent="0.3">
      <c r="G817">
        <v>11493</v>
      </c>
      <c r="H817" s="6">
        <v>0</v>
      </c>
      <c r="I817" s="236" t="e">
        <f>VLOOKUP(G817,'VDs DUELOS'!$D$2:$G$1568,4,0)-H817</f>
        <v>#N/A</v>
      </c>
    </row>
    <row r="818" spans="7:9" x14ac:dyDescent="0.3">
      <c r="G818">
        <v>11519</v>
      </c>
      <c r="H818" s="6">
        <v>0</v>
      </c>
      <c r="I818" s="236" t="e">
        <f>VLOOKUP(G818,'VDs DUELOS'!$D$2:$G$1568,4,0)-H818</f>
        <v>#N/A</v>
      </c>
    </row>
    <row r="819" spans="7:9" x14ac:dyDescent="0.3">
      <c r="G819">
        <v>11576</v>
      </c>
      <c r="H819" s="6">
        <v>2510.8338480000002</v>
      </c>
      <c r="I819" s="236">
        <f>VLOOKUP(G819,'VDs DUELOS'!$D$2:$G$1568,4,0)-H819</f>
        <v>0</v>
      </c>
    </row>
    <row r="820" spans="7:9" x14ac:dyDescent="0.3">
      <c r="G820">
        <v>11597</v>
      </c>
      <c r="H820" s="6">
        <v>0</v>
      </c>
      <c r="I820" s="236" t="e">
        <f>VLOOKUP(G820,'VDs DUELOS'!$D$2:$G$1568,4,0)-H820</f>
        <v>#N/A</v>
      </c>
    </row>
    <row r="821" spans="7:9" x14ac:dyDescent="0.3">
      <c r="G821">
        <v>11598</v>
      </c>
      <c r="H821" s="6">
        <v>2718.7097760000006</v>
      </c>
      <c r="I821" s="236" t="e">
        <f>VLOOKUP(G821,'VDs DUELOS'!$D$2:$G$1568,4,0)-H821</f>
        <v>#N/A</v>
      </c>
    </row>
    <row r="822" spans="7:9" x14ac:dyDescent="0.3">
      <c r="G822">
        <v>11601</v>
      </c>
      <c r="H822" s="6">
        <v>238.24669600000004</v>
      </c>
      <c r="I822" s="236" t="e">
        <f>VLOOKUP(G822,'VDs DUELOS'!$D$2:$G$1568,4,0)-H822</f>
        <v>#N/A</v>
      </c>
    </row>
    <row r="823" spans="7:9" x14ac:dyDescent="0.3">
      <c r="G823">
        <v>11610</v>
      </c>
      <c r="H823" s="6">
        <v>1363.2982079999999</v>
      </c>
      <c r="I823" s="236">
        <f>VLOOKUP(G823,'VDs DUELOS'!$D$2:$G$1568,4,0)-H823</f>
        <v>0</v>
      </c>
    </row>
    <row r="824" spans="7:9" x14ac:dyDescent="0.3">
      <c r="G824">
        <v>11612</v>
      </c>
      <c r="H824" s="6">
        <v>809.84007199999996</v>
      </c>
      <c r="I824" s="236" t="e">
        <f>VLOOKUP(G824,'VDs DUELOS'!$D$2:$G$1568,4,0)-H824</f>
        <v>#N/A</v>
      </c>
    </row>
    <row r="825" spans="7:9" x14ac:dyDescent="0.3">
      <c r="G825">
        <v>11620</v>
      </c>
      <c r="H825" s="6">
        <v>1875.5398399999999</v>
      </c>
      <c r="I825" s="236">
        <f>VLOOKUP(G825,'VDs DUELOS'!$D$2:$G$1568,4,0)-H825</f>
        <v>0</v>
      </c>
    </row>
    <row r="826" spans="7:9" x14ac:dyDescent="0.3">
      <c r="G826">
        <v>11657</v>
      </c>
      <c r="H826" s="6">
        <v>2691.0481920000002</v>
      </c>
      <c r="I826" s="236">
        <f>VLOOKUP(G826,'VDs DUELOS'!$D$2:$G$1568,4,0)-H826</f>
        <v>0</v>
      </c>
    </row>
    <row r="827" spans="7:9" x14ac:dyDescent="0.3">
      <c r="G827">
        <v>11671</v>
      </c>
      <c r="H827" s="6">
        <v>2317.6811360000002</v>
      </c>
      <c r="I827" s="236">
        <f>VLOOKUP(G827,'VDs DUELOS'!$D$2:$G$1568,4,0)-H827</f>
        <v>0</v>
      </c>
    </row>
    <row r="828" spans="7:9" x14ac:dyDescent="0.3">
      <c r="G828">
        <v>11675</v>
      </c>
      <c r="H828" s="6">
        <v>1480.42544</v>
      </c>
      <c r="I828" s="236">
        <f>VLOOKUP(G828,'VDs DUELOS'!$D$2:$G$1568,4,0)-H828</f>
        <v>0</v>
      </c>
    </row>
    <row r="829" spans="7:9" x14ac:dyDescent="0.3">
      <c r="G829">
        <v>11683</v>
      </c>
      <c r="H829" s="6">
        <v>323.62302399999999</v>
      </c>
      <c r="I829" s="236" t="e">
        <f>VLOOKUP(G829,'VDs DUELOS'!$D$2:$G$1568,4,0)-H829</f>
        <v>#N/A</v>
      </c>
    </row>
    <row r="830" spans="7:9" x14ac:dyDescent="0.3">
      <c r="G830">
        <v>11690</v>
      </c>
      <c r="H830" s="6">
        <v>722.06812000000014</v>
      </c>
      <c r="I830" s="236" t="e">
        <f>VLOOKUP(G830,'VDs DUELOS'!$D$2:$G$1568,4,0)-H830</f>
        <v>#N/A</v>
      </c>
    </row>
    <row r="831" spans="7:9" x14ac:dyDescent="0.3">
      <c r="G831">
        <v>11692</v>
      </c>
      <c r="H831" s="6">
        <v>-80</v>
      </c>
      <c r="I831" s="236" t="e">
        <f>VLOOKUP(G831,'VDs DUELOS'!$D$2:$G$1568,4,0)-H831</f>
        <v>#N/A</v>
      </c>
    </row>
    <row r="832" spans="7:9" x14ac:dyDescent="0.3">
      <c r="G832">
        <v>11700</v>
      </c>
      <c r="H832" s="6">
        <v>308.92324210526317</v>
      </c>
      <c r="I832" s="236" t="e">
        <f>VLOOKUP(G832,'VDs DUELOS'!$D$2:$G$1568,4,0)-H832</f>
        <v>#N/A</v>
      </c>
    </row>
    <row r="833" spans="7:9" x14ac:dyDescent="0.3">
      <c r="G833">
        <v>12002</v>
      </c>
      <c r="H833" s="6">
        <v>0</v>
      </c>
      <c r="I833" s="236" t="e">
        <f>VLOOKUP(G833,'VDs DUELOS'!$D$2:$G$1568,4,0)-H833</f>
        <v>#N/A</v>
      </c>
    </row>
    <row r="834" spans="7:9" x14ac:dyDescent="0.3">
      <c r="G834">
        <v>12003</v>
      </c>
      <c r="H834" s="6">
        <v>1698.6422880000002</v>
      </c>
      <c r="I834" s="236">
        <f>VLOOKUP(G834,'VDs DUELOS'!$D$2:$G$1568,4,0)-H834</f>
        <v>0</v>
      </c>
    </row>
    <row r="835" spans="7:9" x14ac:dyDescent="0.3">
      <c r="G835">
        <v>12005</v>
      </c>
      <c r="H835" s="6">
        <v>953.93745684210523</v>
      </c>
      <c r="I835" s="236" t="e">
        <f>VLOOKUP(G835,'VDs DUELOS'!$D$2:$G$1568,4,0)-H835</f>
        <v>#N/A</v>
      </c>
    </row>
    <row r="836" spans="7:9" x14ac:dyDescent="0.3">
      <c r="G836">
        <v>12006</v>
      </c>
      <c r="H836" s="6">
        <v>1343.7670736842106</v>
      </c>
      <c r="I836" s="236" t="e">
        <f>VLOOKUP(G836,'VDs DUELOS'!$D$2:$G$1568,4,0)-H836</f>
        <v>#N/A</v>
      </c>
    </row>
    <row r="837" spans="7:9" x14ac:dyDescent="0.3">
      <c r="G837">
        <v>12009</v>
      </c>
      <c r="H837" s="6">
        <v>0</v>
      </c>
      <c r="I837" s="236" t="e">
        <f>VLOOKUP(G837,'VDs DUELOS'!$D$2:$G$1568,4,0)-H837</f>
        <v>#N/A</v>
      </c>
    </row>
    <row r="838" spans="7:9" x14ac:dyDescent="0.3">
      <c r="G838">
        <v>12010</v>
      </c>
      <c r="H838" s="6">
        <v>1873.8324715789477</v>
      </c>
      <c r="I838" s="236">
        <f>VLOOKUP(G838,'VDs DUELOS'!$D$2:$G$1568,4,0)-H838</f>
        <v>0</v>
      </c>
    </row>
    <row r="839" spans="7:9" x14ac:dyDescent="0.3">
      <c r="G839">
        <v>12011</v>
      </c>
      <c r="H839" s="6">
        <v>962.49556210526316</v>
      </c>
      <c r="I839" s="236" t="e">
        <f>VLOOKUP(G839,'VDs DUELOS'!$D$2:$G$1568,4,0)-H839</f>
        <v>#N/A</v>
      </c>
    </row>
    <row r="840" spans="7:9" x14ac:dyDescent="0.3">
      <c r="G840">
        <v>12013</v>
      </c>
      <c r="H840" s="6">
        <v>0</v>
      </c>
      <c r="I840" s="236" t="e">
        <f>VLOOKUP(G840,'VDs DUELOS'!$D$2:$G$1568,4,0)-H840</f>
        <v>#N/A</v>
      </c>
    </row>
    <row r="841" spans="7:9" x14ac:dyDescent="0.3">
      <c r="G841">
        <v>12014</v>
      </c>
      <c r="H841" s="6">
        <v>601.47532631578952</v>
      </c>
      <c r="I841" s="236" t="e">
        <f>VLOOKUP(G841,'VDs DUELOS'!$D$2:$G$1568,4,0)-H841</f>
        <v>#N/A</v>
      </c>
    </row>
    <row r="842" spans="7:9" x14ac:dyDescent="0.3">
      <c r="G842">
        <v>12016</v>
      </c>
      <c r="H842" s="6">
        <v>927.60601263157901</v>
      </c>
      <c r="I842" s="236" t="e">
        <f>VLOOKUP(G842,'VDs DUELOS'!$D$2:$G$1568,4,0)-H842</f>
        <v>#N/A</v>
      </c>
    </row>
    <row r="843" spans="7:9" x14ac:dyDescent="0.3">
      <c r="G843">
        <v>12018</v>
      </c>
      <c r="H843" s="6">
        <v>1207.7259368421053</v>
      </c>
      <c r="I843" s="236" t="e">
        <f>VLOOKUP(G843,'VDs DUELOS'!$D$2:$G$1568,4,0)-H843</f>
        <v>#N/A</v>
      </c>
    </row>
    <row r="844" spans="7:9" x14ac:dyDescent="0.3">
      <c r="G844">
        <v>12019</v>
      </c>
      <c r="H844" s="6">
        <v>0</v>
      </c>
      <c r="I844" s="236" t="e">
        <f>VLOOKUP(G844,'VDs DUELOS'!$D$2:$G$1568,4,0)-H844</f>
        <v>#N/A</v>
      </c>
    </row>
    <row r="845" spans="7:9" x14ac:dyDescent="0.3">
      <c r="G845">
        <v>12020</v>
      </c>
      <c r="H845" s="6">
        <v>1058.2736842105264</v>
      </c>
      <c r="I845" s="236" t="e">
        <f>VLOOKUP(G845,'VDs DUELOS'!$D$2:$G$1568,4,0)-H845</f>
        <v>#N/A</v>
      </c>
    </row>
    <row r="846" spans="7:9" x14ac:dyDescent="0.3">
      <c r="G846">
        <v>12021</v>
      </c>
      <c r="H846" s="6">
        <v>726.75714400000004</v>
      </c>
      <c r="I846" s="236" t="e">
        <f>VLOOKUP(G846,'VDs DUELOS'!$D$2:$G$1568,4,0)-H846</f>
        <v>#N/A</v>
      </c>
    </row>
    <row r="847" spans="7:9" x14ac:dyDescent="0.3">
      <c r="G847">
        <v>12022</v>
      </c>
      <c r="H847" s="6">
        <v>955.27982400000008</v>
      </c>
      <c r="I847" s="236" t="e">
        <f>VLOOKUP(G847,'VDs DUELOS'!$D$2:$G$1568,4,0)-H847</f>
        <v>#N/A</v>
      </c>
    </row>
    <row r="848" spans="7:9" x14ac:dyDescent="0.3">
      <c r="G848">
        <v>12023</v>
      </c>
      <c r="H848" s="6">
        <v>76.838008000000002</v>
      </c>
      <c r="I848" s="236" t="e">
        <f>VLOOKUP(G848,'VDs DUELOS'!$D$2:$G$1568,4,0)-H848</f>
        <v>#N/A</v>
      </c>
    </row>
    <row r="849" spans="7:9" x14ac:dyDescent="0.3">
      <c r="G849">
        <v>12025</v>
      </c>
      <c r="H849" s="6">
        <v>1088.0781726315788</v>
      </c>
      <c r="I849" s="236" t="e">
        <f>VLOOKUP(G849,'VDs DUELOS'!$D$2:$G$1568,4,0)-H849</f>
        <v>#N/A</v>
      </c>
    </row>
    <row r="850" spans="7:9" x14ac:dyDescent="0.3">
      <c r="G850">
        <v>13008</v>
      </c>
      <c r="H850" s="6">
        <v>2178.6109040000001</v>
      </c>
      <c r="I850" s="236">
        <f>VLOOKUP(G850,'VDs DUELOS'!$D$2:$G$1568,4,0)-H850</f>
        <v>0</v>
      </c>
    </row>
    <row r="851" spans="7:9" x14ac:dyDescent="0.3">
      <c r="G851">
        <v>13032</v>
      </c>
      <c r="H851" s="6">
        <v>0</v>
      </c>
      <c r="I851" s="236" t="e">
        <f>VLOOKUP(G851,'VDs DUELOS'!$D$2:$G$1568,4,0)-H851</f>
        <v>#N/A</v>
      </c>
    </row>
    <row r="852" spans="7:9" x14ac:dyDescent="0.3">
      <c r="G852">
        <v>13050</v>
      </c>
      <c r="H852" s="6">
        <v>1031.81764</v>
      </c>
      <c r="I852" s="236" t="e">
        <f>VLOOKUP(G852,'VDs DUELOS'!$D$2:$G$1568,4,0)-H852</f>
        <v>#N/A</v>
      </c>
    </row>
    <row r="853" spans="7:9" x14ac:dyDescent="0.3">
      <c r="G853">
        <v>13083</v>
      </c>
      <c r="H853" s="6">
        <v>2471.3711360000002</v>
      </c>
      <c r="I853" s="236">
        <f>VLOOKUP(G853,'VDs DUELOS'!$D$2:$G$1568,4,0)-H853</f>
        <v>0</v>
      </c>
    </row>
    <row r="854" spans="7:9" x14ac:dyDescent="0.3">
      <c r="G854">
        <v>13092</v>
      </c>
      <c r="H854" s="6">
        <v>2644.1770640000004</v>
      </c>
      <c r="I854" s="236">
        <f>VLOOKUP(G854,'VDs DUELOS'!$D$2:$G$1568,4,0)-H854</f>
        <v>0</v>
      </c>
    </row>
    <row r="855" spans="7:9" x14ac:dyDescent="0.3">
      <c r="G855">
        <v>13097</v>
      </c>
      <c r="H855" s="6">
        <v>1213.0821760000001</v>
      </c>
      <c r="I855" s="236">
        <f>VLOOKUP(G855,'VDs DUELOS'!$D$2:$G$1568,4,0)-H855</f>
        <v>0</v>
      </c>
    </row>
    <row r="856" spans="7:9" x14ac:dyDescent="0.3">
      <c r="G856">
        <v>13107</v>
      </c>
      <c r="H856" s="6">
        <v>0</v>
      </c>
      <c r="I856" s="236" t="e">
        <f>VLOOKUP(G856,'VDs DUELOS'!$D$2:$G$1568,4,0)-H856</f>
        <v>#N/A</v>
      </c>
    </row>
    <row r="857" spans="7:9" x14ac:dyDescent="0.3">
      <c r="G857">
        <v>13147</v>
      </c>
      <c r="H857" s="6">
        <v>1905.2674</v>
      </c>
      <c r="I857" s="236">
        <f>VLOOKUP(G857,'VDs DUELOS'!$D$2:$G$1568,4,0)-H857</f>
        <v>0</v>
      </c>
    </row>
    <row r="858" spans="7:9" x14ac:dyDescent="0.3">
      <c r="G858">
        <v>13150</v>
      </c>
      <c r="H858" s="6">
        <v>1919.1658105263159</v>
      </c>
      <c r="I858" s="236">
        <f>VLOOKUP(G858,'VDs DUELOS'!$D$2:$G$1568,4,0)-H858</f>
        <v>0</v>
      </c>
    </row>
    <row r="859" spans="7:9" x14ac:dyDescent="0.3">
      <c r="G859">
        <v>13172</v>
      </c>
      <c r="H859" s="6">
        <v>0</v>
      </c>
      <c r="I859" s="236" t="e">
        <f>VLOOKUP(G859,'VDs DUELOS'!$D$2:$G$1568,4,0)-H859</f>
        <v>#N/A</v>
      </c>
    </row>
    <row r="860" spans="7:9" x14ac:dyDescent="0.3">
      <c r="G860">
        <v>14013</v>
      </c>
      <c r="H860" s="6">
        <v>-71.718936000000014</v>
      </c>
      <c r="I860" s="236" t="e">
        <f>VLOOKUP(G860,'VDs DUELOS'!$D$2:$G$1568,4,0)-H860</f>
        <v>#N/A</v>
      </c>
    </row>
    <row r="861" spans="7:9" x14ac:dyDescent="0.3">
      <c r="G861">
        <v>14057</v>
      </c>
      <c r="H861" s="6">
        <v>1624.4398160000001</v>
      </c>
      <c r="I861" s="236">
        <f>VLOOKUP(G861,'VDs DUELOS'!$D$2:$G$1568,4,0)-H861</f>
        <v>0</v>
      </c>
    </row>
    <row r="862" spans="7:9" x14ac:dyDescent="0.3">
      <c r="G862">
        <v>14931</v>
      </c>
      <c r="H862" s="6">
        <v>-710.08444800000007</v>
      </c>
      <c r="I862" s="236" t="e">
        <f>VLOOKUP(G862,'VDs DUELOS'!$D$2:$G$1568,4,0)-H862</f>
        <v>#N/A</v>
      </c>
    </row>
    <row r="863" spans="7:9" x14ac:dyDescent="0.3">
      <c r="G863">
        <v>14950</v>
      </c>
      <c r="H863" s="6">
        <v>483.32023199999998</v>
      </c>
      <c r="I863" s="236" t="e">
        <f>VLOOKUP(G863,'VDs DUELOS'!$D$2:$G$1568,4,0)-H863</f>
        <v>#N/A</v>
      </c>
    </row>
    <row r="864" spans="7:9" x14ac:dyDescent="0.3">
      <c r="G864">
        <v>14961</v>
      </c>
      <c r="H864" s="6">
        <v>-15.215112000000008</v>
      </c>
      <c r="I864" s="236" t="e">
        <f>VLOOKUP(G864,'VDs DUELOS'!$D$2:$G$1568,4,0)-H864</f>
        <v>#N/A</v>
      </c>
    </row>
    <row r="865" spans="7:9" x14ac:dyDescent="0.3">
      <c r="G865">
        <v>14972</v>
      </c>
      <c r="H865" s="6">
        <v>-1193.1034442105263</v>
      </c>
      <c r="I865" s="236" t="e">
        <f>VLOOKUP(G865,'VDs DUELOS'!$D$2:$G$1568,4,0)-H865</f>
        <v>#N/A</v>
      </c>
    </row>
    <row r="866" spans="7:9" x14ac:dyDescent="0.3">
      <c r="G866">
        <v>14982</v>
      </c>
      <c r="H866" s="6">
        <v>-114.68614736842106</v>
      </c>
      <c r="I866" s="236" t="e">
        <f>VLOOKUP(G866,'VDs DUELOS'!$D$2:$G$1568,4,0)-H866</f>
        <v>#N/A</v>
      </c>
    </row>
    <row r="867" spans="7:9" x14ac:dyDescent="0.3">
      <c r="G867">
        <v>14993</v>
      </c>
      <c r="H867" s="6">
        <v>-1620.689648</v>
      </c>
      <c r="I867" s="236" t="e">
        <f>VLOOKUP(G867,'VDs DUELOS'!$D$2:$G$1568,4,0)-H867</f>
        <v>#N/A</v>
      </c>
    </row>
    <row r="868" spans="7:9" x14ac:dyDescent="0.3">
      <c r="G868">
        <v>15004</v>
      </c>
      <c r="H868" s="6">
        <v>-1158.620688</v>
      </c>
      <c r="I868" s="236" t="e">
        <f>VLOOKUP(G868,'VDs DUELOS'!$D$2:$G$1568,4,0)-H868</f>
        <v>#N/A</v>
      </c>
    </row>
    <row r="869" spans="7:9" x14ac:dyDescent="0.3">
      <c r="G869">
        <v>15013</v>
      </c>
      <c r="H869" s="6">
        <v>-1544.8275839999999</v>
      </c>
      <c r="I869" s="236" t="e">
        <f>VLOOKUP(G869,'VDs DUELOS'!$D$2:$G$1568,4,0)-H869</f>
        <v>#N/A</v>
      </c>
    </row>
    <row r="870" spans="7:9" x14ac:dyDescent="0.3">
      <c r="G870">
        <v>15025</v>
      </c>
      <c r="H870" s="6">
        <v>-1110.0689600000001</v>
      </c>
      <c r="I870" s="236" t="e">
        <f>VLOOKUP(G870,'VDs DUELOS'!$D$2:$G$1568,4,0)-H870</f>
        <v>#N/A</v>
      </c>
    </row>
    <row r="871" spans="7:9" x14ac:dyDescent="0.3">
      <c r="G871">
        <v>15027</v>
      </c>
      <c r="H871" s="6">
        <v>645.611176</v>
      </c>
      <c r="I871" s="236" t="e">
        <f>VLOOKUP(G871,'VDs DUELOS'!$D$2:$G$1568,4,0)-H871</f>
        <v>#N/A</v>
      </c>
    </row>
    <row r="872" spans="7:9" x14ac:dyDescent="0.3">
      <c r="G872">
        <v>15035</v>
      </c>
      <c r="H872" s="6">
        <v>-1455.1724080000001</v>
      </c>
      <c r="I872" s="236" t="e">
        <f>VLOOKUP(G872,'VDs DUELOS'!$D$2:$G$1568,4,0)-H872</f>
        <v>#N/A</v>
      </c>
    </row>
    <row r="873" spans="7:9" x14ac:dyDescent="0.3">
      <c r="G873">
        <v>15046</v>
      </c>
      <c r="H873" s="6">
        <v>-1013.793096</v>
      </c>
      <c r="I873" s="236" t="e">
        <f>VLOOKUP(G873,'VDs DUELOS'!$D$2:$G$1568,4,0)-H873</f>
        <v>#N/A</v>
      </c>
    </row>
    <row r="874" spans="7:9" x14ac:dyDescent="0.3">
      <c r="G874">
        <v>15056</v>
      </c>
      <c r="H874" s="6">
        <v>-1289.6551680000002</v>
      </c>
      <c r="I874" s="236" t="e">
        <f>VLOOKUP(G874,'VDs DUELOS'!$D$2:$G$1568,4,0)-H874</f>
        <v>#N/A</v>
      </c>
    </row>
    <row r="875" spans="7:9" x14ac:dyDescent="0.3">
      <c r="G875">
        <v>15078</v>
      </c>
      <c r="H875" s="6">
        <v>136.360376</v>
      </c>
      <c r="I875" s="236" t="e">
        <f>VLOOKUP(G875,'VDs DUELOS'!$D$2:$G$1568,4,0)-H875</f>
        <v>#N/A</v>
      </c>
    </row>
    <row r="876" spans="7:9" x14ac:dyDescent="0.3">
      <c r="G876">
        <v>15087</v>
      </c>
      <c r="H876" s="6">
        <v>0</v>
      </c>
      <c r="I876" s="236" t="e">
        <f>VLOOKUP(G876,'VDs DUELOS'!$D$2:$G$1568,4,0)-H876</f>
        <v>#N/A</v>
      </c>
    </row>
    <row r="877" spans="7:9" x14ac:dyDescent="0.3">
      <c r="G877">
        <v>15094</v>
      </c>
      <c r="H877" s="6">
        <v>-72.122288000000012</v>
      </c>
      <c r="I877" s="236" t="e">
        <f>VLOOKUP(G877,'VDs DUELOS'!$D$2:$G$1568,4,0)-H877</f>
        <v>#N/A</v>
      </c>
    </row>
    <row r="878" spans="7:9" x14ac:dyDescent="0.3">
      <c r="G878">
        <v>15096</v>
      </c>
      <c r="H878" s="6">
        <v>208.00627999999998</v>
      </c>
      <c r="I878" s="236" t="e">
        <f>VLOOKUP(G878,'VDs DUELOS'!$D$2:$G$1568,4,0)-H878</f>
        <v>#N/A</v>
      </c>
    </row>
    <row r="879" spans="7:9" x14ac:dyDescent="0.3">
      <c r="G879">
        <v>15098</v>
      </c>
      <c r="H879" s="6">
        <v>-20.288752000000002</v>
      </c>
      <c r="I879" s="236" t="e">
        <f>VLOOKUP(G879,'VDs DUELOS'!$D$2:$G$1568,4,0)-H879</f>
        <v>#N/A</v>
      </c>
    </row>
    <row r="880" spans="7:9" x14ac:dyDescent="0.3">
      <c r="G880">
        <v>15104</v>
      </c>
      <c r="H880" s="6">
        <v>-92.905032000000006</v>
      </c>
      <c r="I880" s="236" t="e">
        <f>VLOOKUP(G880,'VDs DUELOS'!$D$2:$G$1568,4,0)-H880</f>
        <v>#N/A</v>
      </c>
    </row>
    <row r="881" spans="7:9" x14ac:dyDescent="0.3">
      <c r="G881">
        <v>15106</v>
      </c>
      <c r="H881" s="6">
        <v>-134.43395200000001</v>
      </c>
      <c r="I881" s="236" t="e">
        <f>VLOOKUP(G881,'VDs DUELOS'!$D$2:$G$1568,4,0)-H881</f>
        <v>#N/A</v>
      </c>
    </row>
    <row r="882" spans="7:9" x14ac:dyDescent="0.3">
      <c r="G882">
        <v>15109</v>
      </c>
      <c r="H882" s="6">
        <v>-448.89699999999993</v>
      </c>
      <c r="I882" s="236" t="e">
        <f>VLOOKUP(G882,'VDs DUELOS'!$D$2:$G$1568,4,0)-H882</f>
        <v>#N/A</v>
      </c>
    </row>
    <row r="883" spans="7:9" x14ac:dyDescent="0.3">
      <c r="G883">
        <v>15110</v>
      </c>
      <c r="H883" s="6">
        <v>-0.91676799999999281</v>
      </c>
      <c r="I883" s="236" t="e">
        <f>VLOOKUP(G883,'VDs DUELOS'!$D$2:$G$1568,4,0)-H883</f>
        <v>#N/A</v>
      </c>
    </row>
    <row r="884" spans="7:9" x14ac:dyDescent="0.3">
      <c r="G884">
        <v>15112</v>
      </c>
      <c r="H884" s="6">
        <v>263.95436799999999</v>
      </c>
      <c r="I884" s="236" t="e">
        <f>VLOOKUP(G884,'VDs DUELOS'!$D$2:$G$1568,4,0)-H884</f>
        <v>#N/A</v>
      </c>
    </row>
    <row r="885" spans="7:9" x14ac:dyDescent="0.3">
      <c r="G885">
        <v>15115</v>
      </c>
      <c r="H885" s="6">
        <v>-109.67496800000002</v>
      </c>
      <c r="I885" s="236" t="e">
        <f>VLOOKUP(G885,'VDs DUELOS'!$D$2:$G$1568,4,0)-H885</f>
        <v>#N/A</v>
      </c>
    </row>
    <row r="886" spans="7:9" x14ac:dyDescent="0.3">
      <c r="G886">
        <v>15124</v>
      </c>
      <c r="H886" s="6">
        <v>48.392952000000001</v>
      </c>
      <c r="I886" s="236" t="e">
        <f>VLOOKUP(G886,'VDs DUELOS'!$D$2:$G$1568,4,0)-H886</f>
        <v>#N/A</v>
      </c>
    </row>
    <row r="887" spans="7:9" x14ac:dyDescent="0.3">
      <c r="G887">
        <v>15126</v>
      </c>
      <c r="H887" s="6">
        <v>1557.9706778947368</v>
      </c>
      <c r="I887" s="236" t="e">
        <f>VLOOKUP(G887,'VDs DUELOS'!$D$2:$G$1568,4,0)-H887</f>
        <v>#N/A</v>
      </c>
    </row>
    <row r="888" spans="7:9" x14ac:dyDescent="0.3">
      <c r="G888">
        <v>19002</v>
      </c>
      <c r="H888" s="6">
        <v>2555.2524160000003</v>
      </c>
      <c r="I888" s="236">
        <f>VLOOKUP(G888,'VDs DUELOS'!$D$2:$G$1568,4,0)-H888</f>
        <v>0</v>
      </c>
    </row>
    <row r="889" spans="7:9" x14ac:dyDescent="0.3">
      <c r="G889">
        <v>19019</v>
      </c>
      <c r="H889" s="6">
        <v>2123.1850960000002</v>
      </c>
      <c r="I889" s="236">
        <f>VLOOKUP(G889,'VDs DUELOS'!$D$2:$G$1568,4,0)-H889</f>
        <v>0</v>
      </c>
    </row>
    <row r="890" spans="7:9" x14ac:dyDescent="0.3">
      <c r="G890">
        <v>19024</v>
      </c>
      <c r="H890" s="6">
        <v>2647.2198063157898</v>
      </c>
      <c r="I890" s="236">
        <f>VLOOKUP(G890,'VDs DUELOS'!$D$2:$G$1568,4,0)-H890</f>
        <v>0</v>
      </c>
    </row>
    <row r="891" spans="7:9" x14ac:dyDescent="0.3">
      <c r="G891">
        <v>19063</v>
      </c>
      <c r="H891" s="6">
        <v>3761.7250160000003</v>
      </c>
      <c r="I891" s="236">
        <f>VLOOKUP(G891,'VDs DUELOS'!$D$2:$G$1568,4,0)-H891</f>
        <v>0</v>
      </c>
    </row>
    <row r="892" spans="7:9" x14ac:dyDescent="0.3">
      <c r="G892">
        <v>19064</v>
      </c>
      <c r="H892" s="6">
        <v>2273.9250133333335</v>
      </c>
      <c r="I892" s="236">
        <f>VLOOKUP(G892,'VDs DUELOS'!$D$2:$G$1568,4,0)-H892</f>
        <v>0</v>
      </c>
    </row>
    <row r="893" spans="7:9" x14ac:dyDescent="0.3">
      <c r="G893">
        <v>19088</v>
      </c>
      <c r="H893" s="6">
        <v>-6.9649515789473684</v>
      </c>
      <c r="I893" s="236" t="e">
        <f>VLOOKUP(G893,'VDs DUELOS'!$D$2:$G$1568,4,0)-H893</f>
        <v>#N/A</v>
      </c>
    </row>
    <row r="894" spans="7:9" x14ac:dyDescent="0.3">
      <c r="G894">
        <v>19137</v>
      </c>
      <c r="H894" s="6">
        <v>2443.7513599999997</v>
      </c>
      <c r="I894" s="236">
        <f>VLOOKUP(G894,'VDs DUELOS'!$D$2:$G$1568,4,0)-H894</f>
        <v>0</v>
      </c>
    </row>
    <row r="895" spans="7:9" x14ac:dyDescent="0.3">
      <c r="G895">
        <v>19147</v>
      </c>
      <c r="H895" s="6">
        <v>2724.8298159999999</v>
      </c>
      <c r="I895" s="236">
        <f>VLOOKUP(G895,'VDs DUELOS'!$D$2:$G$1568,4,0)-H895</f>
        <v>0</v>
      </c>
    </row>
    <row r="896" spans="7:9" x14ac:dyDescent="0.3">
      <c r="G896">
        <v>19148</v>
      </c>
      <c r="H896" s="6">
        <v>2933.6406079999997</v>
      </c>
      <c r="I896" s="236">
        <f>VLOOKUP(G896,'VDs DUELOS'!$D$2:$G$1568,4,0)-H896</f>
        <v>0</v>
      </c>
    </row>
    <row r="897" spans="7:9" x14ac:dyDescent="0.3">
      <c r="G897">
        <v>19156</v>
      </c>
      <c r="H897" s="6">
        <v>2736.9069040000004</v>
      </c>
      <c r="I897" s="236">
        <f>VLOOKUP(G897,'VDs DUELOS'!$D$2:$G$1568,4,0)-H897</f>
        <v>0</v>
      </c>
    </row>
    <row r="898" spans="7:9" x14ac:dyDescent="0.3">
      <c r="G898">
        <v>19200</v>
      </c>
      <c r="H898" s="6">
        <v>832.87147789473681</v>
      </c>
      <c r="I898" s="236" t="e">
        <f>VLOOKUP(G898,'VDs DUELOS'!$D$2:$G$1568,4,0)-H898</f>
        <v>#N/A</v>
      </c>
    </row>
    <row r="899" spans="7:9" x14ac:dyDescent="0.3">
      <c r="G899">
        <v>19215</v>
      </c>
      <c r="H899" s="6">
        <v>2235.3778947368423</v>
      </c>
      <c r="I899" s="236">
        <f>VLOOKUP(G899,'VDs DUELOS'!$D$2:$G$1568,4,0)-H899</f>
        <v>0</v>
      </c>
    </row>
    <row r="900" spans="7:9" x14ac:dyDescent="0.3">
      <c r="G900">
        <v>19219</v>
      </c>
      <c r="H900" s="6">
        <v>1852.0367999999999</v>
      </c>
      <c r="I900" s="236">
        <f>VLOOKUP(G900,'VDs DUELOS'!$D$2:$G$1568,4,0)-H900</f>
        <v>0</v>
      </c>
    </row>
    <row r="901" spans="7:9" x14ac:dyDescent="0.3">
      <c r="G901">
        <v>19228</v>
      </c>
      <c r="H901" s="6">
        <v>2341.294832</v>
      </c>
      <c r="I901" s="236">
        <f>VLOOKUP(G901,'VDs DUELOS'!$D$2:$G$1568,4,0)-H901</f>
        <v>0</v>
      </c>
    </row>
    <row r="902" spans="7:9" x14ac:dyDescent="0.3">
      <c r="G902">
        <v>19235</v>
      </c>
      <c r="H902" s="6">
        <v>1775.5061136842105</v>
      </c>
      <c r="I902" s="236">
        <f>VLOOKUP(G902,'VDs DUELOS'!$D$2:$G$1568,4,0)-H902</f>
        <v>0</v>
      </c>
    </row>
    <row r="903" spans="7:9" x14ac:dyDescent="0.3">
      <c r="G903">
        <v>19246</v>
      </c>
      <c r="H903" s="6">
        <v>1674.2980884210529</v>
      </c>
      <c r="I903" s="236">
        <f>VLOOKUP(G903,'VDs DUELOS'!$D$2:$G$1568,4,0)-H903</f>
        <v>0</v>
      </c>
    </row>
    <row r="904" spans="7:9" x14ac:dyDescent="0.3">
      <c r="G904">
        <v>19249</v>
      </c>
      <c r="H904" s="6">
        <v>5610.2753440000006</v>
      </c>
      <c r="I904" s="236">
        <f>VLOOKUP(G904,'VDs DUELOS'!$D$2:$G$1568,4,0)-H904</f>
        <v>0</v>
      </c>
    </row>
    <row r="905" spans="7:9" x14ac:dyDescent="0.3">
      <c r="G905">
        <v>19260</v>
      </c>
      <c r="H905" s="6">
        <v>1809.448848</v>
      </c>
      <c r="I905" s="236">
        <f>VLOOKUP(G905,'VDs DUELOS'!$D$2:$G$1568,4,0)-H905</f>
        <v>0</v>
      </c>
    </row>
    <row r="906" spans="7:9" x14ac:dyDescent="0.3">
      <c r="G906">
        <v>19268</v>
      </c>
      <c r="H906" s="6">
        <v>2526.8285040000001</v>
      </c>
      <c r="I906" s="236">
        <f>VLOOKUP(G906,'VDs DUELOS'!$D$2:$G$1568,4,0)-H906</f>
        <v>0</v>
      </c>
    </row>
    <row r="907" spans="7:9" x14ac:dyDescent="0.3">
      <c r="G907">
        <v>19278</v>
      </c>
      <c r="H907" s="6">
        <v>0</v>
      </c>
      <c r="I907" s="236" t="e">
        <f>VLOOKUP(G907,'VDs DUELOS'!$D$2:$G$1568,4,0)-H907</f>
        <v>#N/A</v>
      </c>
    </row>
    <row r="908" spans="7:9" x14ac:dyDescent="0.3">
      <c r="G908">
        <v>19286</v>
      </c>
      <c r="H908" s="6">
        <v>1712.2329515789472</v>
      </c>
      <c r="I908" s="236">
        <f>VLOOKUP(G908,'VDs DUELOS'!$D$2:$G$1568,4,0)-H908</f>
        <v>0</v>
      </c>
    </row>
    <row r="909" spans="7:9" x14ac:dyDescent="0.3">
      <c r="G909">
        <v>19291</v>
      </c>
      <c r="H909" s="6">
        <v>0</v>
      </c>
      <c r="I909" s="236" t="e">
        <f>VLOOKUP(G909,'VDs DUELOS'!$D$2:$G$1568,4,0)-H909</f>
        <v>#N/A</v>
      </c>
    </row>
    <row r="910" spans="7:9" x14ac:dyDescent="0.3">
      <c r="G910">
        <v>19310</v>
      </c>
      <c r="H910" s="6">
        <v>1981.7793263157896</v>
      </c>
      <c r="I910" s="236">
        <f>VLOOKUP(G910,'VDs DUELOS'!$D$2:$G$1568,4,0)-H910</f>
        <v>0</v>
      </c>
    </row>
    <row r="911" spans="7:9" x14ac:dyDescent="0.3">
      <c r="G911">
        <v>19348</v>
      </c>
      <c r="H911" s="6">
        <v>4430.9839578947376</v>
      </c>
      <c r="I911" s="236">
        <f>VLOOKUP(G911,'VDs DUELOS'!$D$2:$G$1568,4,0)-H911</f>
        <v>0</v>
      </c>
    </row>
    <row r="912" spans="7:9" x14ac:dyDescent="0.3">
      <c r="G912">
        <v>19411</v>
      </c>
      <c r="H912" s="6">
        <v>1760.5067520000002</v>
      </c>
      <c r="I912" s="236">
        <f>VLOOKUP(G912,'VDs DUELOS'!$D$2:$G$1568,4,0)-H912</f>
        <v>0</v>
      </c>
    </row>
    <row r="913" spans="7:9" x14ac:dyDescent="0.3">
      <c r="G913">
        <v>19417</v>
      </c>
      <c r="H913" s="6">
        <v>2141.372304</v>
      </c>
      <c r="I913" s="236">
        <f>VLOOKUP(G913,'VDs DUELOS'!$D$2:$G$1568,4,0)-H913</f>
        <v>0</v>
      </c>
    </row>
    <row r="914" spans="7:9" x14ac:dyDescent="0.3">
      <c r="G914">
        <v>20036</v>
      </c>
      <c r="H914" s="6">
        <v>-130.53910736842107</v>
      </c>
      <c r="I914" s="236" t="e">
        <f>VLOOKUP(G914,'VDs DUELOS'!$D$2:$G$1568,4,0)-H914</f>
        <v>#N/A</v>
      </c>
    </row>
    <row r="915" spans="7:9" x14ac:dyDescent="0.3">
      <c r="G915">
        <v>20044</v>
      </c>
      <c r="H915" s="6">
        <v>1642.49712</v>
      </c>
      <c r="I915" s="236">
        <f>VLOOKUP(G915,'VDs DUELOS'!$D$2:$G$1568,4,0)-H915</f>
        <v>0</v>
      </c>
    </row>
    <row r="916" spans="7:9" x14ac:dyDescent="0.3">
      <c r="G916">
        <v>20047</v>
      </c>
      <c r="H916" s="6">
        <v>2262.5182159999999</v>
      </c>
      <c r="I916" s="236">
        <f>VLOOKUP(G916,'VDs DUELOS'!$D$2:$G$1568,4,0)-H916</f>
        <v>0</v>
      </c>
    </row>
    <row r="917" spans="7:9" x14ac:dyDescent="0.3">
      <c r="G917">
        <v>20061</v>
      </c>
      <c r="H917" s="6">
        <v>1653.6888673684211</v>
      </c>
      <c r="I917" s="236">
        <f>VLOOKUP(G917,'VDs DUELOS'!$D$2:$G$1568,4,0)-H917</f>
        <v>0</v>
      </c>
    </row>
    <row r="918" spans="7:9" x14ac:dyDescent="0.3">
      <c r="G918">
        <v>20100</v>
      </c>
      <c r="H918" s="6">
        <v>1309.7721010526318</v>
      </c>
      <c r="I918" s="236">
        <f>VLOOKUP(G918,'VDs DUELOS'!$D$2:$G$1568,4,0)-H918</f>
        <v>0</v>
      </c>
    </row>
    <row r="919" spans="7:9" x14ac:dyDescent="0.3">
      <c r="G919">
        <v>20139</v>
      </c>
      <c r="H919" s="6">
        <v>739.52</v>
      </c>
      <c r="I919" s="236" t="e">
        <f>VLOOKUP(G919,'VDs DUELOS'!$D$2:$G$1568,4,0)-H919</f>
        <v>#N/A</v>
      </c>
    </row>
    <row r="920" spans="7:9" x14ac:dyDescent="0.3">
      <c r="G920">
        <v>20144</v>
      </c>
      <c r="H920" s="6">
        <v>2640.9998147368424</v>
      </c>
      <c r="I920" s="236">
        <f>VLOOKUP(G920,'VDs DUELOS'!$D$2:$G$1568,4,0)-H920</f>
        <v>0</v>
      </c>
    </row>
    <row r="921" spans="7:9" x14ac:dyDescent="0.3">
      <c r="G921">
        <v>20164</v>
      </c>
      <c r="H921" s="6">
        <v>2264.1624160000001</v>
      </c>
      <c r="I921" s="236">
        <f>VLOOKUP(G921,'VDs DUELOS'!$D$2:$G$1568,4,0)-H921</f>
        <v>0</v>
      </c>
    </row>
    <row r="922" spans="7:9" x14ac:dyDescent="0.3">
      <c r="G922">
        <v>20166</v>
      </c>
      <c r="H922" s="6">
        <v>3881.6376589473689</v>
      </c>
      <c r="I922" s="236">
        <f>VLOOKUP(G922,'VDs DUELOS'!$D$2:$G$1568,4,0)-H922</f>
        <v>0</v>
      </c>
    </row>
    <row r="923" spans="7:9" x14ac:dyDescent="0.3">
      <c r="G923">
        <v>20167</v>
      </c>
      <c r="H923" s="6">
        <v>0</v>
      </c>
      <c r="I923" s="236" t="e">
        <f>VLOOKUP(G923,'VDs DUELOS'!$D$2:$G$1568,4,0)-H923</f>
        <v>#N/A</v>
      </c>
    </row>
    <row r="924" spans="7:9" x14ac:dyDescent="0.3">
      <c r="G924">
        <v>20178</v>
      </c>
      <c r="H924" s="6">
        <v>3136.3243957894738</v>
      </c>
      <c r="I924" s="236">
        <f>VLOOKUP(G924,'VDs DUELOS'!$D$2:$G$1568,4,0)-H924</f>
        <v>0</v>
      </c>
    </row>
    <row r="925" spans="7:9" x14ac:dyDescent="0.3">
      <c r="G925">
        <v>20185</v>
      </c>
      <c r="H925" s="6">
        <v>1697.3591840000001</v>
      </c>
      <c r="I925" s="236">
        <f>VLOOKUP(G925,'VDs DUELOS'!$D$2:$G$1568,4,0)-H925</f>
        <v>0</v>
      </c>
    </row>
    <row r="926" spans="7:9" x14ac:dyDescent="0.3">
      <c r="G926">
        <v>20231</v>
      </c>
      <c r="H926" s="6">
        <v>1907.3044399999999</v>
      </c>
      <c r="I926" s="236">
        <f>VLOOKUP(G926,'VDs DUELOS'!$D$2:$G$1568,4,0)-H926</f>
        <v>0</v>
      </c>
    </row>
    <row r="927" spans="7:9" x14ac:dyDescent="0.3">
      <c r="G927">
        <v>20255</v>
      </c>
      <c r="H927" s="6">
        <v>1713.0196400000002</v>
      </c>
      <c r="I927" s="236">
        <f>VLOOKUP(G927,'VDs DUELOS'!$D$2:$G$1568,4,0)-H927</f>
        <v>0</v>
      </c>
    </row>
    <row r="928" spans="7:9" x14ac:dyDescent="0.3">
      <c r="G928">
        <v>20266</v>
      </c>
      <c r="H928" s="6">
        <v>1660.6376479999999</v>
      </c>
      <c r="I928" s="236">
        <f>VLOOKUP(G928,'VDs DUELOS'!$D$2:$G$1568,4,0)-H928</f>
        <v>0</v>
      </c>
    </row>
    <row r="929" spans="7:9" x14ac:dyDescent="0.3">
      <c r="G929">
        <v>20269</v>
      </c>
      <c r="H929" s="6">
        <v>1686.7828968421054</v>
      </c>
      <c r="I929" s="236">
        <f>VLOOKUP(G929,'VDs DUELOS'!$D$2:$G$1568,4,0)-H929</f>
        <v>0</v>
      </c>
    </row>
    <row r="930" spans="7:9" x14ac:dyDescent="0.3">
      <c r="G930">
        <v>20278</v>
      </c>
      <c r="H930" s="6">
        <v>1741.9675440000001</v>
      </c>
      <c r="I930" s="236">
        <f>VLOOKUP(G930,'VDs DUELOS'!$D$2:$G$1568,4,0)-H930</f>
        <v>0</v>
      </c>
    </row>
    <row r="931" spans="7:9" x14ac:dyDescent="0.3">
      <c r="G931">
        <v>20289</v>
      </c>
      <c r="H931" s="6">
        <v>3783.3644547368422</v>
      </c>
      <c r="I931" s="236">
        <f>VLOOKUP(G931,'VDs DUELOS'!$D$2:$G$1568,4,0)-H931</f>
        <v>0</v>
      </c>
    </row>
    <row r="932" spans="7:9" x14ac:dyDescent="0.3">
      <c r="G932">
        <v>20294</v>
      </c>
      <c r="H932" s="6">
        <v>1604.7802879999999</v>
      </c>
      <c r="I932" s="236">
        <f>VLOOKUP(G932,'VDs DUELOS'!$D$2:$G$1568,4,0)-H932</f>
        <v>0</v>
      </c>
    </row>
    <row r="933" spans="7:9" x14ac:dyDescent="0.3">
      <c r="G933">
        <v>20299</v>
      </c>
      <c r="H933" s="6">
        <v>2248.141736</v>
      </c>
      <c r="I933" s="236">
        <f>VLOOKUP(G933,'VDs DUELOS'!$D$2:$G$1568,4,0)-H933</f>
        <v>0</v>
      </c>
    </row>
    <row r="934" spans="7:9" x14ac:dyDescent="0.3">
      <c r="G934">
        <v>20300</v>
      </c>
      <c r="H934" s="6">
        <v>-198.81882105263159</v>
      </c>
      <c r="I934" s="236" t="e">
        <f>VLOOKUP(G934,'VDs DUELOS'!$D$2:$G$1568,4,0)-H934</f>
        <v>#N/A</v>
      </c>
    </row>
    <row r="935" spans="7:9" x14ac:dyDescent="0.3">
      <c r="G935">
        <v>20427</v>
      </c>
      <c r="H935" s="6">
        <v>-113.20705684210527</v>
      </c>
      <c r="I935" s="236" t="e">
        <f>VLOOKUP(G935,'VDs DUELOS'!$D$2:$G$1568,4,0)-H935</f>
        <v>#N/A</v>
      </c>
    </row>
    <row r="936" spans="7:9" x14ac:dyDescent="0.3">
      <c r="G936">
        <v>22700</v>
      </c>
      <c r="H936" s="6">
        <v>16856.607747368424</v>
      </c>
      <c r="I936" s="236" t="e">
        <f>VLOOKUP(G936,'VDs DUELOS'!$D$2:$G$1568,4,0)-H936</f>
        <v>#N/A</v>
      </c>
    </row>
    <row r="937" spans="7:9" x14ac:dyDescent="0.3">
      <c r="G937">
        <v>24006</v>
      </c>
      <c r="H937" s="6">
        <v>2720.9374160000002</v>
      </c>
      <c r="I937" s="236">
        <f>VLOOKUP(G937,'VDs DUELOS'!$D$2:$G$1568,4,0)-H937</f>
        <v>0</v>
      </c>
    </row>
    <row r="938" spans="7:9" x14ac:dyDescent="0.3">
      <c r="G938">
        <v>24018</v>
      </c>
      <c r="H938" s="6">
        <v>0</v>
      </c>
      <c r="I938" s="236" t="e">
        <f>VLOOKUP(G938,'VDs DUELOS'!$D$2:$G$1568,4,0)-H938</f>
        <v>#N/A</v>
      </c>
    </row>
    <row r="939" spans="7:9" x14ac:dyDescent="0.3">
      <c r="G939">
        <v>24026</v>
      </c>
      <c r="H939" s="6">
        <v>1336.3438560000002</v>
      </c>
      <c r="I939" s="236">
        <f>VLOOKUP(G939,'VDs DUELOS'!$D$2:$G$1568,4,0)-H939</f>
        <v>0</v>
      </c>
    </row>
    <row r="940" spans="7:9" x14ac:dyDescent="0.3">
      <c r="G940">
        <v>24032</v>
      </c>
      <c r="H940" s="6">
        <v>3082.4086400000001</v>
      </c>
      <c r="I940" s="236">
        <f>VLOOKUP(G940,'VDs DUELOS'!$D$2:$G$1568,4,0)-H940</f>
        <v>0</v>
      </c>
    </row>
    <row r="941" spans="7:9" x14ac:dyDescent="0.3">
      <c r="G941">
        <v>24064</v>
      </c>
      <c r="H941" s="6">
        <v>2234.6609280000002</v>
      </c>
      <c r="I941" s="236">
        <f>VLOOKUP(G941,'VDs DUELOS'!$D$2:$G$1568,4,0)-H941</f>
        <v>0</v>
      </c>
    </row>
    <row r="942" spans="7:9" x14ac:dyDescent="0.3">
      <c r="G942">
        <v>24065</v>
      </c>
      <c r="H942" s="6">
        <v>2416.3764640000004</v>
      </c>
      <c r="I942" s="236">
        <f>VLOOKUP(G942,'VDs DUELOS'!$D$2:$G$1568,4,0)-H942</f>
        <v>0</v>
      </c>
    </row>
    <row r="943" spans="7:9" x14ac:dyDescent="0.3">
      <c r="G943">
        <v>25027</v>
      </c>
      <c r="H943" s="6">
        <v>1384.0601263157896</v>
      </c>
      <c r="I943" s="236">
        <f>VLOOKUP(G943,'VDs DUELOS'!$D$2:$G$1568,4,0)-H943</f>
        <v>0</v>
      </c>
    </row>
    <row r="944" spans="7:9" x14ac:dyDescent="0.3">
      <c r="G944">
        <v>25060</v>
      </c>
      <c r="H944" s="6">
        <v>0</v>
      </c>
      <c r="I944" s="236" t="e">
        <f>VLOOKUP(G944,'VDs DUELOS'!$D$2:$G$1568,4,0)-H944</f>
        <v>#N/A</v>
      </c>
    </row>
    <row r="945" spans="7:9" x14ac:dyDescent="0.3">
      <c r="G945">
        <v>25082</v>
      </c>
      <c r="H945" s="6">
        <v>1424.1179120000002</v>
      </c>
      <c r="I945" s="236">
        <f>VLOOKUP(G945,'VDs DUELOS'!$D$2:$G$1568,4,0)-H945</f>
        <v>0</v>
      </c>
    </row>
    <row r="946" spans="7:9" x14ac:dyDescent="0.3">
      <c r="G946">
        <v>25088</v>
      </c>
      <c r="H946" s="6">
        <v>0</v>
      </c>
      <c r="I946" s="236" t="e">
        <f>VLOOKUP(G946,'VDs DUELOS'!$D$2:$G$1568,4,0)-H946</f>
        <v>#N/A</v>
      </c>
    </row>
    <row r="947" spans="7:9" x14ac:dyDescent="0.3">
      <c r="G947">
        <v>25101</v>
      </c>
      <c r="H947" s="6">
        <v>2058.2706778947372</v>
      </c>
      <c r="I947" s="236">
        <f>VLOOKUP(G947,'VDs DUELOS'!$D$2:$G$1568,4,0)-H947</f>
        <v>0</v>
      </c>
    </row>
    <row r="948" spans="7:9" x14ac:dyDescent="0.3">
      <c r="G948">
        <v>26002</v>
      </c>
      <c r="H948" s="6">
        <v>-440.28761600000001</v>
      </c>
      <c r="I948" s="236" t="e">
        <f>VLOOKUP(G948,'VDs DUELOS'!$D$2:$G$1568,4,0)-H948</f>
        <v>#N/A</v>
      </c>
    </row>
    <row r="949" spans="7:9" x14ac:dyDescent="0.3">
      <c r="G949">
        <v>27039</v>
      </c>
      <c r="H949" s="6">
        <v>2474.1777178947373</v>
      </c>
      <c r="I949" s="236">
        <f>VLOOKUP(G949,'VDs DUELOS'!$D$2:$G$1568,4,0)-H949</f>
        <v>0</v>
      </c>
    </row>
    <row r="950" spans="7:9" x14ac:dyDescent="0.3">
      <c r="G950">
        <v>27308</v>
      </c>
      <c r="H950" s="6">
        <v>241.942712</v>
      </c>
      <c r="I950" s="236" t="e">
        <f>VLOOKUP(G950,'VDs DUELOS'!$D$2:$G$1568,4,0)-H950</f>
        <v>#N/A</v>
      </c>
    </row>
    <row r="951" spans="7:9" x14ac:dyDescent="0.3">
      <c r="G951">
        <v>27310</v>
      </c>
      <c r="H951" s="6">
        <v>47.582991999999997</v>
      </c>
      <c r="I951" s="236" t="e">
        <f>VLOOKUP(G951,'VDs DUELOS'!$D$2:$G$1568,4,0)-H951</f>
        <v>#N/A</v>
      </c>
    </row>
    <row r="952" spans="7:9" x14ac:dyDescent="0.3">
      <c r="G952">
        <v>27322</v>
      </c>
      <c r="H952" s="6">
        <v>1384.1876400000001</v>
      </c>
      <c r="I952" s="236">
        <f>VLOOKUP(G952,'VDs DUELOS'!$D$2:$G$1568,4,0)-H952</f>
        <v>0</v>
      </c>
    </row>
    <row r="953" spans="7:9" x14ac:dyDescent="0.3">
      <c r="G953">
        <v>27326</v>
      </c>
      <c r="H953" s="6">
        <v>1920.5119760000002</v>
      </c>
      <c r="I953" s="236">
        <f>VLOOKUP(G953,'VDs DUELOS'!$D$2:$G$1568,4,0)-H953</f>
        <v>0</v>
      </c>
    </row>
    <row r="954" spans="7:9" x14ac:dyDescent="0.3">
      <c r="G954">
        <v>27910</v>
      </c>
      <c r="H954" s="6">
        <v>-22.714615999999989</v>
      </c>
      <c r="I954" s="236" t="e">
        <f>VLOOKUP(G954,'VDs DUELOS'!$D$2:$G$1568,4,0)-H954</f>
        <v>#N/A</v>
      </c>
    </row>
    <row r="955" spans="7:9" x14ac:dyDescent="0.3">
      <c r="G955">
        <v>27911</v>
      </c>
      <c r="H955" s="6">
        <v>115.56740000000001</v>
      </c>
      <c r="I955" s="236" t="e">
        <f>VLOOKUP(G955,'VDs DUELOS'!$D$2:$G$1568,4,0)-H955</f>
        <v>#N/A</v>
      </c>
    </row>
    <row r="956" spans="7:9" x14ac:dyDescent="0.3">
      <c r="G956">
        <v>27912</v>
      </c>
      <c r="H956" s="6">
        <v>-186.26231199999998</v>
      </c>
      <c r="I956" s="236" t="e">
        <f>VLOOKUP(G956,'VDs DUELOS'!$D$2:$G$1568,4,0)-H956</f>
        <v>#N/A</v>
      </c>
    </row>
    <row r="957" spans="7:9" x14ac:dyDescent="0.3">
      <c r="G957">
        <v>27989</v>
      </c>
      <c r="H957" s="6">
        <v>2207.210368</v>
      </c>
      <c r="I957" s="236" t="e">
        <f>VLOOKUP(G957,'VDs DUELOS'!$D$2:$G$1568,4,0)-H957</f>
        <v>#N/A</v>
      </c>
    </row>
    <row r="958" spans="7:9" x14ac:dyDescent="0.3">
      <c r="G958">
        <v>27994</v>
      </c>
      <c r="H958" s="6">
        <v>2079.3966989473683</v>
      </c>
      <c r="I958" s="236" t="e">
        <f>VLOOKUP(G958,'VDs DUELOS'!$D$2:$G$1568,4,0)-H958</f>
        <v>#N/A</v>
      </c>
    </row>
    <row r="959" spans="7:9" x14ac:dyDescent="0.3">
      <c r="G959">
        <v>28003</v>
      </c>
      <c r="H959" s="6">
        <v>1170.9199578947369</v>
      </c>
      <c r="I959" s="236" t="e">
        <f>VLOOKUP(G959,'VDs DUELOS'!$D$2:$G$1568,4,0)-H959</f>
        <v>#N/A</v>
      </c>
    </row>
    <row r="960" spans="7:9" x14ac:dyDescent="0.3">
      <c r="G960">
        <v>29016</v>
      </c>
      <c r="H960" s="6">
        <v>1111.7240240000001</v>
      </c>
      <c r="I960" s="236">
        <f>VLOOKUP(G960,'VDs DUELOS'!$D$2:$G$1568,4,0)-H960</f>
        <v>0</v>
      </c>
    </row>
    <row r="961" spans="7:9" x14ac:dyDescent="0.3">
      <c r="G961">
        <v>29025</v>
      </c>
      <c r="H961" s="6">
        <v>4021.8449684210532</v>
      </c>
      <c r="I961" s="236">
        <f>VLOOKUP(G961,'VDs DUELOS'!$D$2:$G$1568,4,0)-H961</f>
        <v>0</v>
      </c>
    </row>
    <row r="962" spans="7:9" x14ac:dyDescent="0.3">
      <c r="G962">
        <v>29064</v>
      </c>
      <c r="H962" s="6">
        <v>-55.860698947368434</v>
      </c>
      <c r="I962" s="236" t="e">
        <f>VLOOKUP(G962,'VDs DUELOS'!$D$2:$G$1568,4,0)-H962</f>
        <v>#N/A</v>
      </c>
    </row>
    <row r="963" spans="7:9" x14ac:dyDescent="0.3">
      <c r="G963">
        <v>29066</v>
      </c>
      <c r="H963" s="6">
        <v>1333.7080084210529</v>
      </c>
      <c r="I963" s="236">
        <f>VLOOKUP(G963,'VDs DUELOS'!$D$2:$G$1568,4,0)-H963</f>
        <v>0</v>
      </c>
    </row>
    <row r="964" spans="7:9" x14ac:dyDescent="0.3">
      <c r="G964">
        <v>29101</v>
      </c>
      <c r="H964" s="6">
        <v>2525.6168720000001</v>
      </c>
      <c r="I964" s="236">
        <f>VLOOKUP(G964,'VDs DUELOS'!$D$2:$G$1568,4,0)-H964</f>
        <v>0</v>
      </c>
    </row>
    <row r="965" spans="7:9" x14ac:dyDescent="0.3">
      <c r="G965">
        <v>29186</v>
      </c>
      <c r="H965" s="6">
        <v>0</v>
      </c>
      <c r="I965" s="236" t="e">
        <f>VLOOKUP(G965,'VDs DUELOS'!$D$2:$G$1568,4,0)-H965</f>
        <v>#N/A</v>
      </c>
    </row>
    <row r="966" spans="7:9" x14ac:dyDescent="0.3">
      <c r="G966">
        <v>29197</v>
      </c>
      <c r="H966" s="6">
        <v>0</v>
      </c>
      <c r="I966" s="236" t="e">
        <f>VLOOKUP(G966,'VDs DUELOS'!$D$2:$G$1568,4,0)-H966</f>
        <v>#N/A</v>
      </c>
    </row>
    <row r="967" spans="7:9" x14ac:dyDescent="0.3">
      <c r="G967">
        <v>29198</v>
      </c>
      <c r="H967" s="6">
        <v>1422.1668880000002</v>
      </c>
      <c r="I967" s="236">
        <f>VLOOKUP(G967,'VDs DUELOS'!$D$2:$G$1568,4,0)-H967</f>
        <v>0</v>
      </c>
    </row>
    <row r="968" spans="7:9" x14ac:dyDescent="0.3">
      <c r="G968">
        <v>29200</v>
      </c>
      <c r="H968" s="6">
        <v>1716.3075621052635</v>
      </c>
      <c r="I968" s="236" t="e">
        <f>VLOOKUP(G968,'VDs DUELOS'!$D$2:$G$1568,4,0)-H968</f>
        <v>#N/A</v>
      </c>
    </row>
    <row r="969" spans="7:9" x14ac:dyDescent="0.3">
      <c r="G969">
        <v>29204</v>
      </c>
      <c r="H969" s="6">
        <v>1303.3449440000002</v>
      </c>
      <c r="I969" s="236">
        <f>VLOOKUP(G969,'VDs DUELOS'!$D$2:$G$1568,4,0)-H969</f>
        <v>0</v>
      </c>
    </row>
    <row r="970" spans="7:9" x14ac:dyDescent="0.3">
      <c r="G970">
        <v>29251</v>
      </c>
      <c r="H970" s="6">
        <v>1567.7871599999999</v>
      </c>
      <c r="I970" s="236">
        <f>VLOOKUP(G970,'VDs DUELOS'!$D$2:$G$1568,4,0)-H970</f>
        <v>0</v>
      </c>
    </row>
    <row r="971" spans="7:9" x14ac:dyDescent="0.3">
      <c r="G971">
        <v>30003</v>
      </c>
      <c r="H971" s="6">
        <v>2453.9297920000004</v>
      </c>
      <c r="I971" s="236">
        <f>VLOOKUP(G971,'VDs DUELOS'!$D$2:$G$1568,4,0)-H971</f>
        <v>0</v>
      </c>
    </row>
    <row r="972" spans="7:9" x14ac:dyDescent="0.3">
      <c r="G972">
        <v>30027</v>
      </c>
      <c r="H972" s="6">
        <v>3732.354933333334</v>
      </c>
      <c r="I972" s="236">
        <f>VLOOKUP(G972,'VDs DUELOS'!$D$2:$G$1568,4,0)-H972</f>
        <v>0</v>
      </c>
    </row>
    <row r="973" spans="7:9" x14ac:dyDescent="0.3">
      <c r="G973">
        <v>30070</v>
      </c>
      <c r="H973" s="6">
        <v>1495.0707284210528</v>
      </c>
      <c r="I973" s="236" t="e">
        <f>VLOOKUP(G973,'VDs DUELOS'!$D$2:$G$1568,4,0)-H973</f>
        <v>#N/A</v>
      </c>
    </row>
    <row r="974" spans="7:9" x14ac:dyDescent="0.3">
      <c r="G974">
        <v>30166</v>
      </c>
      <c r="H974" s="6">
        <v>0</v>
      </c>
      <c r="I974" s="236" t="e">
        <f>VLOOKUP(G974,'VDs DUELOS'!$D$2:$G$1568,4,0)-H974</f>
        <v>#N/A</v>
      </c>
    </row>
    <row r="975" spans="7:9" x14ac:dyDescent="0.3">
      <c r="G975">
        <v>30173</v>
      </c>
      <c r="H975" s="6">
        <v>2299.8882560000002</v>
      </c>
      <c r="I975" s="236">
        <f>VLOOKUP(G975,'VDs DUELOS'!$D$2:$G$1568,4,0)-H975</f>
        <v>0</v>
      </c>
    </row>
    <row r="976" spans="7:9" x14ac:dyDescent="0.3">
      <c r="G976">
        <v>30243</v>
      </c>
      <c r="H976" s="6">
        <v>2426.0908319999999</v>
      </c>
      <c r="I976" s="236">
        <f>VLOOKUP(G976,'VDs DUELOS'!$D$2:$G$1568,4,0)-H976</f>
        <v>0</v>
      </c>
    </row>
    <row r="977" spans="7:9" x14ac:dyDescent="0.3">
      <c r="G977">
        <v>30252</v>
      </c>
      <c r="H977" s="6">
        <v>2402.6926720000001</v>
      </c>
      <c r="I977" s="236">
        <f>VLOOKUP(G977,'VDs DUELOS'!$D$2:$G$1568,4,0)-H977</f>
        <v>0</v>
      </c>
    </row>
    <row r="978" spans="7:9" x14ac:dyDescent="0.3">
      <c r="G978">
        <v>30267</v>
      </c>
      <c r="H978" s="6">
        <v>1681.4662652631578</v>
      </c>
      <c r="I978" s="236">
        <f>VLOOKUP(G978,'VDs DUELOS'!$D$2:$G$1568,4,0)-H978</f>
        <v>0</v>
      </c>
    </row>
    <row r="979" spans="7:9" x14ac:dyDescent="0.3">
      <c r="G979">
        <v>30283</v>
      </c>
      <c r="H979" s="6">
        <v>42.203016000000012</v>
      </c>
      <c r="I979" s="236" t="e">
        <f>VLOOKUP(G979,'VDs DUELOS'!$D$2:$G$1568,4,0)-H979</f>
        <v>#N/A</v>
      </c>
    </row>
    <row r="980" spans="7:9" x14ac:dyDescent="0.3">
      <c r="G980">
        <v>30291</v>
      </c>
      <c r="H980" s="6">
        <v>2626.7265200000002</v>
      </c>
      <c r="I980" s="236">
        <f>VLOOKUP(G980,'VDs DUELOS'!$D$2:$G$1568,4,0)-H980</f>
        <v>0</v>
      </c>
    </row>
    <row r="981" spans="7:9" x14ac:dyDescent="0.3">
      <c r="G981">
        <v>30321</v>
      </c>
      <c r="H981" s="6">
        <v>2203.3893120000002</v>
      </c>
      <c r="I981" s="236">
        <f>VLOOKUP(G981,'VDs DUELOS'!$D$2:$G$1568,4,0)-H981</f>
        <v>0</v>
      </c>
    </row>
    <row r="982" spans="7:9" x14ac:dyDescent="0.3">
      <c r="G982">
        <v>30342</v>
      </c>
      <c r="H982" s="6">
        <v>0</v>
      </c>
      <c r="I982" s="236" t="e">
        <f>VLOOKUP(G982,'VDs DUELOS'!$D$2:$G$1568,4,0)-H982</f>
        <v>#N/A</v>
      </c>
    </row>
    <row r="983" spans="7:9" x14ac:dyDescent="0.3">
      <c r="G983">
        <v>30354</v>
      </c>
      <c r="H983" s="6">
        <v>1526.8470147368423</v>
      </c>
      <c r="I983" s="236">
        <f>VLOOKUP(G983,'VDs DUELOS'!$D$2:$G$1568,4,0)-H983</f>
        <v>0</v>
      </c>
    </row>
    <row r="984" spans="7:9" x14ac:dyDescent="0.3">
      <c r="G984">
        <v>30365</v>
      </c>
      <c r="H984" s="6">
        <v>1457.6176400000002</v>
      </c>
      <c r="I984" s="236">
        <f>VLOOKUP(G984,'VDs DUELOS'!$D$2:$G$1568,4,0)-H984</f>
        <v>0</v>
      </c>
    </row>
    <row r="985" spans="7:9" x14ac:dyDescent="0.3">
      <c r="G985">
        <v>30370</v>
      </c>
      <c r="H985" s="6">
        <v>1760.2171920000001</v>
      </c>
      <c r="I985" s="236">
        <f>VLOOKUP(G985,'VDs DUELOS'!$D$2:$G$1568,4,0)-H985</f>
        <v>0</v>
      </c>
    </row>
    <row r="986" spans="7:9" x14ac:dyDescent="0.3">
      <c r="G986">
        <v>30371</v>
      </c>
      <c r="H986" s="6">
        <v>1611.2109422222225</v>
      </c>
      <c r="I986" s="236">
        <f>VLOOKUP(G986,'VDs DUELOS'!$D$2:$G$1568,4,0)-H986</f>
        <v>0</v>
      </c>
    </row>
    <row r="987" spans="7:9" x14ac:dyDescent="0.3">
      <c r="G987">
        <v>30373</v>
      </c>
      <c r="H987" s="6">
        <v>2712.6951520000002</v>
      </c>
      <c r="I987" s="236">
        <f>VLOOKUP(G987,'VDs DUELOS'!$D$2:$G$1568,4,0)-H987</f>
        <v>0</v>
      </c>
    </row>
    <row r="988" spans="7:9" x14ac:dyDescent="0.3">
      <c r="G988">
        <v>30378</v>
      </c>
      <c r="H988" s="6">
        <v>1359.4144320000003</v>
      </c>
      <c r="I988" s="236">
        <f>VLOOKUP(G988,'VDs DUELOS'!$D$2:$G$1568,4,0)-H988</f>
        <v>0</v>
      </c>
    </row>
    <row r="989" spans="7:9" x14ac:dyDescent="0.3">
      <c r="G989">
        <v>30380</v>
      </c>
      <c r="H989" s="6">
        <v>2748.0669389473687</v>
      </c>
      <c r="I989" s="236">
        <f>VLOOKUP(G989,'VDs DUELOS'!$D$2:$G$1568,4,0)-H989</f>
        <v>0</v>
      </c>
    </row>
    <row r="990" spans="7:9" x14ac:dyDescent="0.3">
      <c r="G990">
        <v>30381</v>
      </c>
      <c r="H990" s="6">
        <v>2254.9615520000002</v>
      </c>
      <c r="I990" s="236">
        <f>VLOOKUP(G990,'VDs DUELOS'!$D$2:$G$1568,4,0)-H990</f>
        <v>0</v>
      </c>
    </row>
    <row r="991" spans="7:9" x14ac:dyDescent="0.3">
      <c r="G991">
        <v>30384</v>
      </c>
      <c r="H991" s="6">
        <v>0</v>
      </c>
      <c r="I991" s="236" t="e">
        <f>VLOOKUP(G991,'VDs DUELOS'!$D$2:$G$1568,4,0)-H991</f>
        <v>#N/A</v>
      </c>
    </row>
    <row r="992" spans="7:9" x14ac:dyDescent="0.3">
      <c r="G992">
        <v>30386</v>
      </c>
      <c r="H992" s="6">
        <v>1514.0861978947369</v>
      </c>
      <c r="I992" s="236">
        <f>VLOOKUP(G992,'VDs DUELOS'!$D$2:$G$1568,4,0)-H992</f>
        <v>0</v>
      </c>
    </row>
    <row r="993" spans="7:9" x14ac:dyDescent="0.3">
      <c r="G993">
        <v>30392</v>
      </c>
      <c r="H993" s="6">
        <v>0</v>
      </c>
      <c r="I993" s="236" t="e">
        <f>VLOOKUP(G993,'VDs DUELOS'!$D$2:$G$1568,4,0)-H993</f>
        <v>#N/A</v>
      </c>
    </row>
    <row r="994" spans="7:9" x14ac:dyDescent="0.3">
      <c r="G994">
        <v>30397</v>
      </c>
      <c r="H994" s="6">
        <v>2845.8241684210525</v>
      </c>
      <c r="I994" s="236">
        <f>VLOOKUP(G994,'VDs DUELOS'!$D$2:$G$1568,4,0)-H994</f>
        <v>0</v>
      </c>
    </row>
    <row r="995" spans="7:9" x14ac:dyDescent="0.3">
      <c r="G995">
        <v>30430</v>
      </c>
      <c r="H995" s="6">
        <v>-40.773167999999998</v>
      </c>
      <c r="I995" s="236" t="e">
        <f>VLOOKUP(G995,'VDs DUELOS'!$D$2:$G$1568,4,0)-H995</f>
        <v>#N/A</v>
      </c>
    </row>
    <row r="996" spans="7:9" x14ac:dyDescent="0.3">
      <c r="G996">
        <v>30431</v>
      </c>
      <c r="H996" s="6">
        <v>-4.0941919999999996</v>
      </c>
      <c r="I996" s="236" t="e">
        <f>VLOOKUP(G996,'VDs DUELOS'!$D$2:$G$1568,4,0)-H996</f>
        <v>#N/A</v>
      </c>
    </row>
    <row r="997" spans="7:9" x14ac:dyDescent="0.3">
      <c r="G997">
        <v>30500</v>
      </c>
      <c r="H997" s="6">
        <v>1403.5301040000002</v>
      </c>
      <c r="I997" s="236">
        <f>VLOOKUP(G997,'VDs DUELOS'!$D$2:$G$1568,4,0)-H997</f>
        <v>0</v>
      </c>
    </row>
    <row r="998" spans="7:9" x14ac:dyDescent="0.3">
      <c r="G998">
        <v>30501</v>
      </c>
      <c r="H998" s="6">
        <v>2413.3711120000003</v>
      </c>
      <c r="I998" s="236">
        <f>VLOOKUP(G998,'VDs DUELOS'!$D$2:$G$1568,4,0)-H998</f>
        <v>0</v>
      </c>
    </row>
    <row r="999" spans="7:9" x14ac:dyDescent="0.3">
      <c r="G999">
        <v>30502</v>
      </c>
      <c r="H999" s="6">
        <v>473.50552421052635</v>
      </c>
      <c r="I999" s="236" t="e">
        <f>VLOOKUP(G999,'VDs DUELOS'!$D$2:$G$1568,4,0)-H999</f>
        <v>#N/A</v>
      </c>
    </row>
    <row r="1000" spans="7:9" x14ac:dyDescent="0.3">
      <c r="G1000">
        <v>30503</v>
      </c>
      <c r="H1000" s="6">
        <v>2034.8923360000001</v>
      </c>
      <c r="I1000" s="236">
        <f>VLOOKUP(G1000,'VDs DUELOS'!$D$2:$G$1568,4,0)-H1000</f>
        <v>0</v>
      </c>
    </row>
    <row r="1001" spans="7:9" x14ac:dyDescent="0.3">
      <c r="G1001">
        <v>30504</v>
      </c>
      <c r="H1001" s="6">
        <v>1826.8463578947369</v>
      </c>
      <c r="I1001" s="236">
        <f>VLOOKUP(G1001,'VDs DUELOS'!$D$2:$G$1568,4,0)-H1001</f>
        <v>0</v>
      </c>
    </row>
    <row r="1002" spans="7:9" x14ac:dyDescent="0.3">
      <c r="G1002">
        <v>30574</v>
      </c>
      <c r="H1002" s="6">
        <v>283.1688842105263</v>
      </c>
      <c r="I1002" s="236" t="e">
        <f>VLOOKUP(G1002,'VDs DUELOS'!$D$2:$G$1568,4,0)-H1002</f>
        <v>#N/A</v>
      </c>
    </row>
    <row r="1003" spans="7:9" x14ac:dyDescent="0.3">
      <c r="G1003">
        <v>31300</v>
      </c>
      <c r="H1003" s="6">
        <v>1938.3564720000004</v>
      </c>
      <c r="I1003" s="236" t="e">
        <f>VLOOKUP(G1003,'VDs DUELOS'!$D$2:$G$1568,4,0)-H1003</f>
        <v>#N/A</v>
      </c>
    </row>
    <row r="1004" spans="7:9" x14ac:dyDescent="0.3">
      <c r="G1004">
        <v>32500</v>
      </c>
      <c r="H1004" s="6">
        <v>-272.10113684210529</v>
      </c>
      <c r="I1004" s="236" t="e">
        <f>VLOOKUP(G1004,'VDs DUELOS'!$D$2:$G$1568,4,0)-H1004</f>
        <v>#N/A</v>
      </c>
    </row>
    <row r="1005" spans="7:9" x14ac:dyDescent="0.3">
      <c r="G1005">
        <v>33003</v>
      </c>
      <c r="H1005" s="6">
        <v>1602.6597200000001</v>
      </c>
      <c r="I1005" s="236">
        <f>VLOOKUP(G1005,'VDs DUELOS'!$D$2:$G$1568,4,0)-H1005</f>
        <v>0</v>
      </c>
    </row>
    <row r="1006" spans="7:9" x14ac:dyDescent="0.3">
      <c r="G1006">
        <v>33010</v>
      </c>
      <c r="H1006" s="6">
        <v>1605.3074105263158</v>
      </c>
      <c r="I1006" s="236">
        <f>VLOOKUP(G1006,'VDs DUELOS'!$D$2:$G$1568,4,0)-H1006</f>
        <v>0</v>
      </c>
    </row>
    <row r="1007" spans="7:9" x14ac:dyDescent="0.3">
      <c r="G1007">
        <v>33037</v>
      </c>
      <c r="H1007" s="6">
        <v>1431.46992</v>
      </c>
      <c r="I1007" s="236">
        <f>VLOOKUP(G1007,'VDs DUELOS'!$D$2:$G$1568,4,0)-H1007</f>
        <v>0</v>
      </c>
    </row>
    <row r="1008" spans="7:9" x14ac:dyDescent="0.3">
      <c r="G1008">
        <v>33071</v>
      </c>
      <c r="H1008" s="6">
        <v>1673.512608</v>
      </c>
      <c r="I1008" s="236">
        <f>VLOOKUP(G1008,'VDs DUELOS'!$D$2:$G$1568,4,0)-H1008</f>
        <v>0</v>
      </c>
    </row>
    <row r="1009" spans="7:9" x14ac:dyDescent="0.3">
      <c r="G1009">
        <v>34014</v>
      </c>
      <c r="H1009" s="6">
        <v>-42.849802105263166</v>
      </c>
      <c r="I1009" s="236" t="e">
        <f>VLOOKUP(G1009,'VDs DUELOS'!$D$2:$G$1568,4,0)-H1009</f>
        <v>#N/A</v>
      </c>
    </row>
    <row r="1010" spans="7:9" x14ac:dyDescent="0.3">
      <c r="G1010">
        <v>34015</v>
      </c>
      <c r="H1010" s="6">
        <v>1131.7757305263158</v>
      </c>
      <c r="I1010" s="236" t="e">
        <f>VLOOKUP(G1010,'VDs DUELOS'!$D$2:$G$1568,4,0)-H1010</f>
        <v>#N/A</v>
      </c>
    </row>
    <row r="1011" spans="7:9" x14ac:dyDescent="0.3">
      <c r="G1011">
        <v>37305</v>
      </c>
      <c r="H1011" s="6">
        <v>0</v>
      </c>
      <c r="I1011" s="236" t="e">
        <f>VLOOKUP(G1011,'VDs DUELOS'!$D$2:$G$1568,4,0)-H1011</f>
        <v>#N/A</v>
      </c>
    </row>
    <row r="1012" spans="7:9" x14ac:dyDescent="0.3">
      <c r="G1012">
        <v>39010</v>
      </c>
      <c r="H1012" s="6">
        <v>1530.9142736842105</v>
      </c>
      <c r="I1012" s="236">
        <f>VLOOKUP(G1012,'VDs DUELOS'!$D$2:$G$1568,4,0)-H1012</f>
        <v>0</v>
      </c>
    </row>
    <row r="1013" spans="7:9" x14ac:dyDescent="0.3">
      <c r="G1013">
        <v>39200</v>
      </c>
      <c r="H1013" s="6">
        <v>5418.1836042105269</v>
      </c>
      <c r="I1013" s="236" t="e">
        <f>VLOOKUP(G1013,'VDs DUELOS'!$D$2:$G$1568,4,0)-H1013</f>
        <v>#N/A</v>
      </c>
    </row>
    <row r="1014" spans="7:9" x14ac:dyDescent="0.3">
      <c r="G1014">
        <v>39262</v>
      </c>
      <c r="H1014" s="6">
        <v>0</v>
      </c>
      <c r="I1014" s="236" t="e">
        <f>VLOOKUP(G1014,'VDs DUELOS'!$D$2:$G$1568,4,0)-H1014</f>
        <v>#N/A</v>
      </c>
    </row>
    <row r="1015" spans="7:9" x14ac:dyDescent="0.3">
      <c r="G1015">
        <v>39748</v>
      </c>
      <c r="H1015" s="6">
        <v>0</v>
      </c>
      <c r="I1015" s="236" t="e">
        <f>VLOOKUP(G1015,'VDs DUELOS'!$D$2:$G$1568,4,0)-H1015</f>
        <v>#N/A</v>
      </c>
    </row>
    <row r="1016" spans="7:9" x14ac:dyDescent="0.3">
      <c r="G1016">
        <v>39770</v>
      </c>
      <c r="H1016" s="6">
        <v>1008.5174315789475</v>
      </c>
      <c r="I1016" s="236" t="e">
        <f>VLOOKUP(G1016,'VDs DUELOS'!$D$2:$G$1568,4,0)-H1016</f>
        <v>#N/A</v>
      </c>
    </row>
    <row r="1017" spans="7:9" x14ac:dyDescent="0.3">
      <c r="G1017">
        <v>39771</v>
      </c>
      <c r="H1017" s="6">
        <v>1202.12312</v>
      </c>
      <c r="I1017" s="236" t="e">
        <f>VLOOKUP(G1017,'VDs DUELOS'!$D$2:$G$1568,4,0)-H1017</f>
        <v>#N/A</v>
      </c>
    </row>
    <row r="1018" spans="7:9" x14ac:dyDescent="0.3">
      <c r="G1018">
        <v>39774</v>
      </c>
      <c r="H1018" s="6">
        <v>1247.9892631578948</v>
      </c>
      <c r="I1018" s="236" t="e">
        <f>VLOOKUP(G1018,'VDs DUELOS'!$D$2:$G$1568,4,0)-H1018</f>
        <v>#N/A</v>
      </c>
    </row>
    <row r="1019" spans="7:9" x14ac:dyDescent="0.3">
      <c r="G1019">
        <v>39803</v>
      </c>
      <c r="H1019" s="6">
        <v>1102.2860378947369</v>
      </c>
      <c r="I1019" s="236" t="e">
        <f>VLOOKUP(G1019,'VDs DUELOS'!$D$2:$G$1568,4,0)-H1019</f>
        <v>#N/A</v>
      </c>
    </row>
    <row r="1020" spans="7:9" x14ac:dyDescent="0.3">
      <c r="G1020">
        <v>39833</v>
      </c>
      <c r="H1020" s="6">
        <v>1167.9466778947369</v>
      </c>
      <c r="I1020" s="236" t="e">
        <f>VLOOKUP(G1020,'VDs DUELOS'!$D$2:$G$1568,4,0)-H1020</f>
        <v>#N/A</v>
      </c>
    </row>
    <row r="1021" spans="7:9" x14ac:dyDescent="0.3">
      <c r="G1021">
        <v>40129</v>
      </c>
      <c r="H1021" s="6">
        <v>993.08430315789485</v>
      </c>
      <c r="I1021" s="236" t="e">
        <f>VLOOKUP(G1021,'VDs DUELOS'!$D$2:$G$1568,4,0)-H1021</f>
        <v>#N/A</v>
      </c>
    </row>
    <row r="1022" spans="7:9" x14ac:dyDescent="0.3">
      <c r="G1022">
        <v>40148</v>
      </c>
      <c r="H1022" s="6">
        <v>2379.6889999999999</v>
      </c>
      <c r="I1022" s="236">
        <f>VLOOKUP(G1022,'VDs DUELOS'!$D$2:$G$1568,4,0)-H1022</f>
        <v>0</v>
      </c>
    </row>
    <row r="1023" spans="7:9" x14ac:dyDescent="0.3">
      <c r="G1023">
        <v>40192</v>
      </c>
      <c r="H1023" s="6">
        <v>2720.0427760000002</v>
      </c>
      <c r="I1023" s="236">
        <f>VLOOKUP(G1023,'VDs DUELOS'!$D$2:$G$1568,4,0)-H1023</f>
        <v>0</v>
      </c>
    </row>
    <row r="1024" spans="7:9" x14ac:dyDescent="0.3">
      <c r="G1024">
        <v>40223</v>
      </c>
      <c r="H1024" s="6">
        <v>84.21052631578948</v>
      </c>
      <c r="I1024" s="236" t="e">
        <f>VLOOKUP(G1024,'VDs DUELOS'!$D$2:$G$1568,4,0)-H1024</f>
        <v>#N/A</v>
      </c>
    </row>
    <row r="1025" spans="7:9" x14ac:dyDescent="0.3">
      <c r="G1025">
        <v>40241</v>
      </c>
      <c r="H1025" s="6">
        <v>2574.8055831578949</v>
      </c>
      <c r="I1025" s="236">
        <f>VLOOKUP(G1025,'VDs DUELOS'!$D$2:$G$1568,4,0)-H1025</f>
        <v>0</v>
      </c>
    </row>
    <row r="1026" spans="7:9" x14ac:dyDescent="0.3">
      <c r="G1026">
        <v>40251</v>
      </c>
      <c r="H1026" s="6">
        <v>1476.1220715789475</v>
      </c>
      <c r="I1026" s="236">
        <f>VLOOKUP(G1026,'VDs DUELOS'!$D$2:$G$1568,4,0)-H1026</f>
        <v>0</v>
      </c>
    </row>
    <row r="1027" spans="7:9" x14ac:dyDescent="0.3">
      <c r="G1027">
        <v>40255</v>
      </c>
      <c r="H1027" s="6">
        <v>2218.0419200000001</v>
      </c>
      <c r="I1027" s="236">
        <f>VLOOKUP(G1027,'VDs DUELOS'!$D$2:$G$1568,4,0)-H1027</f>
        <v>0</v>
      </c>
    </row>
    <row r="1028" spans="7:9" x14ac:dyDescent="0.3">
      <c r="G1028">
        <v>40261</v>
      </c>
      <c r="H1028" s="6">
        <v>2778.4986719999997</v>
      </c>
      <c r="I1028" s="236">
        <f>VLOOKUP(G1028,'VDs DUELOS'!$D$2:$G$1568,4,0)-H1028</f>
        <v>0</v>
      </c>
    </row>
    <row r="1029" spans="7:9" x14ac:dyDescent="0.3">
      <c r="G1029">
        <v>40269</v>
      </c>
      <c r="H1029" s="6">
        <v>1745.9522239999999</v>
      </c>
      <c r="I1029" s="236">
        <f>VLOOKUP(G1029,'VDs DUELOS'!$D$2:$G$1568,4,0)-H1029</f>
        <v>0</v>
      </c>
    </row>
    <row r="1030" spans="7:9" x14ac:dyDescent="0.3">
      <c r="G1030">
        <v>40273</v>
      </c>
      <c r="H1030" s="6">
        <v>2336.7089920000003</v>
      </c>
      <c r="I1030" s="236">
        <f>VLOOKUP(G1030,'VDs DUELOS'!$D$2:$G$1568,4,0)-H1030</f>
        <v>0</v>
      </c>
    </row>
    <row r="1031" spans="7:9" x14ac:dyDescent="0.3">
      <c r="G1031">
        <v>40278</v>
      </c>
      <c r="H1031" s="6">
        <v>2513.6248673684213</v>
      </c>
      <c r="I1031" s="236">
        <f>VLOOKUP(G1031,'VDs DUELOS'!$D$2:$G$1568,4,0)-H1031</f>
        <v>0</v>
      </c>
    </row>
    <row r="1032" spans="7:9" x14ac:dyDescent="0.3">
      <c r="G1032">
        <v>40322</v>
      </c>
      <c r="H1032" s="6">
        <v>1134.3416421052632</v>
      </c>
      <c r="I1032" s="236">
        <f>VLOOKUP(G1032,'VDs DUELOS'!$D$2:$G$1568,4,0)-H1032</f>
        <v>0</v>
      </c>
    </row>
    <row r="1033" spans="7:9" x14ac:dyDescent="0.3">
      <c r="G1033">
        <v>40331</v>
      </c>
      <c r="H1033" s="6">
        <v>1638.8904080000002</v>
      </c>
      <c r="I1033" s="236">
        <f>VLOOKUP(G1033,'VDs DUELOS'!$D$2:$G$1568,4,0)-H1033</f>
        <v>0</v>
      </c>
    </row>
    <row r="1034" spans="7:9" x14ac:dyDescent="0.3">
      <c r="G1034">
        <v>40337</v>
      </c>
      <c r="H1034" s="6">
        <v>2240.4001094736846</v>
      </c>
      <c r="I1034" s="236">
        <f>VLOOKUP(G1034,'VDs DUELOS'!$D$2:$G$1568,4,0)-H1034</f>
        <v>0</v>
      </c>
    </row>
    <row r="1035" spans="7:9" x14ac:dyDescent="0.3">
      <c r="G1035">
        <v>40338</v>
      </c>
      <c r="H1035" s="6">
        <v>2087.505024</v>
      </c>
      <c r="I1035" s="236">
        <f>VLOOKUP(G1035,'VDs DUELOS'!$D$2:$G$1568,4,0)-H1035</f>
        <v>0</v>
      </c>
    </row>
    <row r="1036" spans="7:9" x14ac:dyDescent="0.3">
      <c r="G1036">
        <v>40364</v>
      </c>
      <c r="H1036" s="6">
        <v>0</v>
      </c>
      <c r="I1036" s="236" t="e">
        <f>VLOOKUP(G1036,'VDs DUELOS'!$D$2:$G$1568,4,0)-H1036</f>
        <v>#N/A</v>
      </c>
    </row>
    <row r="1037" spans="7:9" x14ac:dyDescent="0.3">
      <c r="G1037">
        <v>40383</v>
      </c>
      <c r="H1037" s="6">
        <v>1687.6666442105263</v>
      </c>
      <c r="I1037" s="236">
        <f>VLOOKUP(G1037,'VDs DUELOS'!$D$2:$G$1568,4,0)-H1037</f>
        <v>0</v>
      </c>
    </row>
    <row r="1038" spans="7:9" x14ac:dyDescent="0.3">
      <c r="G1038">
        <v>40401</v>
      </c>
      <c r="H1038" s="6">
        <v>0</v>
      </c>
      <c r="I1038" s="236" t="e">
        <f>VLOOKUP(G1038,'VDs DUELOS'!$D$2:$G$1568,4,0)-H1038</f>
        <v>#N/A</v>
      </c>
    </row>
    <row r="1039" spans="7:9" x14ac:dyDescent="0.3">
      <c r="G1039">
        <v>40402</v>
      </c>
      <c r="H1039" s="6">
        <v>1824.0626442105267</v>
      </c>
      <c r="I1039" s="236">
        <f>VLOOKUP(G1039,'VDs DUELOS'!$D$2:$G$1568,4,0)-H1039</f>
        <v>0</v>
      </c>
    </row>
    <row r="1040" spans="7:9" x14ac:dyDescent="0.3">
      <c r="G1040">
        <v>40421</v>
      </c>
      <c r="H1040" s="6">
        <v>3860.7831200000001</v>
      </c>
      <c r="I1040" s="236">
        <f>VLOOKUP(G1040,'VDs DUELOS'!$D$2:$G$1568,4,0)-H1040</f>
        <v>0</v>
      </c>
    </row>
    <row r="1041" spans="7:9" x14ac:dyDescent="0.3">
      <c r="G1041">
        <v>40425</v>
      </c>
      <c r="H1041" s="6">
        <v>1363.6756640000003</v>
      </c>
      <c r="I1041" s="236">
        <f>VLOOKUP(G1041,'VDs DUELOS'!$D$2:$G$1568,4,0)-H1041</f>
        <v>0</v>
      </c>
    </row>
    <row r="1042" spans="7:9" x14ac:dyDescent="0.3">
      <c r="G1042">
        <v>40432</v>
      </c>
      <c r="H1042" s="6">
        <v>2107.6256589473683</v>
      </c>
      <c r="I1042" s="236">
        <f>VLOOKUP(G1042,'VDs DUELOS'!$D$2:$G$1568,4,0)-H1042</f>
        <v>0</v>
      </c>
    </row>
    <row r="1043" spans="7:9" x14ac:dyDescent="0.3">
      <c r="G1043">
        <v>40500</v>
      </c>
      <c r="H1043" s="6">
        <v>3576.729852631579</v>
      </c>
      <c r="I1043" s="236">
        <f>VLOOKUP(G1043,'VDs DUELOS'!$D$2:$G$1568,4,0)-H1043</f>
        <v>0</v>
      </c>
    </row>
    <row r="1044" spans="7:9" x14ac:dyDescent="0.3">
      <c r="G1044">
        <v>40536</v>
      </c>
      <c r="H1044" s="6">
        <v>1573.016224</v>
      </c>
      <c r="I1044" s="236">
        <f>VLOOKUP(G1044,'VDs DUELOS'!$D$2:$G$1568,4,0)-H1044</f>
        <v>0</v>
      </c>
    </row>
    <row r="1045" spans="7:9" x14ac:dyDescent="0.3">
      <c r="G1045">
        <v>40543</v>
      </c>
      <c r="H1045" s="6">
        <v>2531.678496</v>
      </c>
      <c r="I1045" s="236">
        <f>VLOOKUP(G1045,'VDs DUELOS'!$D$2:$G$1568,4,0)-H1045</f>
        <v>0</v>
      </c>
    </row>
    <row r="1046" spans="7:9" x14ac:dyDescent="0.3">
      <c r="G1046">
        <v>40545</v>
      </c>
      <c r="H1046" s="6">
        <v>1062.7649768421054</v>
      </c>
      <c r="I1046" s="236">
        <f>VLOOKUP(G1046,'VDs DUELOS'!$D$2:$G$1568,4,0)-H1046</f>
        <v>0</v>
      </c>
    </row>
    <row r="1047" spans="7:9" x14ac:dyDescent="0.3">
      <c r="G1047">
        <v>40554</v>
      </c>
      <c r="H1047" s="6">
        <v>1371.48128</v>
      </c>
      <c r="I1047" s="236">
        <f>VLOOKUP(G1047,'VDs DUELOS'!$D$2:$G$1568,4,0)-H1047</f>
        <v>0</v>
      </c>
    </row>
    <row r="1048" spans="7:9" x14ac:dyDescent="0.3">
      <c r="G1048">
        <v>40555</v>
      </c>
      <c r="H1048" s="6">
        <v>895.06950400000005</v>
      </c>
      <c r="I1048" s="236">
        <f>VLOOKUP(G1048,'VDs DUELOS'!$D$2:$G$1568,4,0)-H1048</f>
        <v>0</v>
      </c>
    </row>
    <row r="1049" spans="7:9" x14ac:dyDescent="0.3">
      <c r="G1049">
        <v>40601</v>
      </c>
      <c r="H1049" s="6">
        <v>2128.8394160000003</v>
      </c>
      <c r="I1049" s="236">
        <f>VLOOKUP(G1049,'VDs DUELOS'!$D$2:$G$1568,4,0)-H1049</f>
        <v>0</v>
      </c>
    </row>
    <row r="1050" spans="7:9" x14ac:dyDescent="0.3">
      <c r="G1050">
        <v>40605</v>
      </c>
      <c r="H1050" s="6">
        <v>103.85339200000001</v>
      </c>
      <c r="I1050" s="236" t="e">
        <f>VLOOKUP(G1050,'VDs DUELOS'!$D$2:$G$1568,4,0)-H1050</f>
        <v>#N/A</v>
      </c>
    </row>
    <row r="1051" spans="7:9" x14ac:dyDescent="0.3">
      <c r="G1051">
        <v>40995</v>
      </c>
      <c r="H1051" s="6">
        <v>-100.92126315789474</v>
      </c>
      <c r="I1051" s="236" t="e">
        <f>VLOOKUP(G1051,'VDs DUELOS'!$D$2:$G$1568,4,0)-H1051</f>
        <v>#N/A</v>
      </c>
    </row>
    <row r="1052" spans="7:9" x14ac:dyDescent="0.3">
      <c r="G1052">
        <v>42112</v>
      </c>
      <c r="H1052" s="6">
        <v>2909.3140266666669</v>
      </c>
      <c r="I1052" s="236">
        <f>VLOOKUP(G1052,'VDs DUELOS'!$D$2:$G$1568,4,0)-H1052</f>
        <v>0</v>
      </c>
    </row>
    <row r="1053" spans="7:9" x14ac:dyDescent="0.3">
      <c r="G1053">
        <v>42115</v>
      </c>
      <c r="H1053" s="6">
        <v>1850.7682720000003</v>
      </c>
      <c r="I1053" s="236">
        <f>VLOOKUP(G1053,'VDs DUELOS'!$D$2:$G$1568,4,0)-H1053</f>
        <v>0</v>
      </c>
    </row>
    <row r="1054" spans="7:9" x14ac:dyDescent="0.3">
      <c r="G1054">
        <v>42133</v>
      </c>
      <c r="H1054" s="6">
        <v>1881.3852800000002</v>
      </c>
      <c r="I1054" s="236">
        <f>VLOOKUP(G1054,'VDs DUELOS'!$D$2:$G$1568,4,0)-H1054</f>
        <v>0</v>
      </c>
    </row>
    <row r="1055" spans="7:9" x14ac:dyDescent="0.3">
      <c r="G1055">
        <v>42141</v>
      </c>
      <c r="H1055" s="6">
        <v>1894.3173221052632</v>
      </c>
      <c r="I1055" s="236">
        <f>VLOOKUP(G1055,'VDs DUELOS'!$D$2:$G$1568,4,0)-H1055</f>
        <v>0</v>
      </c>
    </row>
    <row r="1056" spans="7:9" x14ac:dyDescent="0.3">
      <c r="G1056">
        <v>42142</v>
      </c>
      <c r="H1056" s="6">
        <v>0</v>
      </c>
      <c r="I1056" s="236" t="e">
        <f>VLOOKUP(G1056,'VDs DUELOS'!$D$2:$G$1568,4,0)-H1056</f>
        <v>#N/A</v>
      </c>
    </row>
    <row r="1057" spans="7:9" x14ac:dyDescent="0.3">
      <c r="G1057">
        <v>42160</v>
      </c>
      <c r="H1057" s="6">
        <v>1868.28052</v>
      </c>
      <c r="I1057" s="236">
        <f>VLOOKUP(G1057,'VDs DUELOS'!$D$2:$G$1568,4,0)-H1057</f>
        <v>0</v>
      </c>
    </row>
    <row r="1058" spans="7:9" x14ac:dyDescent="0.3">
      <c r="G1058">
        <v>42165</v>
      </c>
      <c r="H1058" s="6">
        <v>1390.6835920000003</v>
      </c>
      <c r="I1058" s="236">
        <f>VLOOKUP(G1058,'VDs DUELOS'!$D$2:$G$1568,4,0)-H1058</f>
        <v>0</v>
      </c>
    </row>
    <row r="1059" spans="7:9" x14ac:dyDescent="0.3">
      <c r="G1059">
        <v>42167</v>
      </c>
      <c r="H1059" s="6">
        <v>0</v>
      </c>
      <c r="I1059" s="236" t="e">
        <f>VLOOKUP(G1059,'VDs DUELOS'!$D$2:$G$1568,4,0)-H1059</f>
        <v>#N/A</v>
      </c>
    </row>
    <row r="1060" spans="7:9" x14ac:dyDescent="0.3">
      <c r="G1060">
        <v>42187</v>
      </c>
      <c r="H1060" s="6">
        <v>1988.5431280000003</v>
      </c>
      <c r="I1060" s="236">
        <f>VLOOKUP(G1060,'VDs DUELOS'!$D$2:$G$1568,4,0)-H1060</f>
        <v>0</v>
      </c>
    </row>
    <row r="1061" spans="7:9" x14ac:dyDescent="0.3">
      <c r="G1061">
        <v>42190</v>
      </c>
      <c r="H1061" s="6">
        <v>1595.3884294736845</v>
      </c>
      <c r="I1061" s="236">
        <f>VLOOKUP(G1061,'VDs DUELOS'!$D$2:$G$1568,4,0)-H1061</f>
        <v>0</v>
      </c>
    </row>
    <row r="1062" spans="7:9" x14ac:dyDescent="0.3">
      <c r="G1062">
        <v>42204</v>
      </c>
      <c r="H1062" s="6">
        <v>18.827303999999998</v>
      </c>
      <c r="I1062" s="236" t="e">
        <f>VLOOKUP(G1062,'VDs DUELOS'!$D$2:$G$1568,4,0)-H1062</f>
        <v>#N/A</v>
      </c>
    </row>
    <row r="1063" spans="7:9" x14ac:dyDescent="0.3">
      <c r="G1063">
        <v>42206</v>
      </c>
      <c r="H1063" s="6">
        <v>1906.3274273684212</v>
      </c>
      <c r="I1063" s="236">
        <f>VLOOKUP(G1063,'VDs DUELOS'!$D$2:$G$1568,4,0)-H1063</f>
        <v>0</v>
      </c>
    </row>
    <row r="1064" spans="7:9" x14ac:dyDescent="0.3">
      <c r="G1064">
        <v>42211</v>
      </c>
      <c r="H1064" s="6">
        <v>1690.7016880000003</v>
      </c>
      <c r="I1064" s="236">
        <f>VLOOKUP(G1064,'VDs DUELOS'!$D$2:$G$1568,4,0)-H1064</f>
        <v>0</v>
      </c>
    </row>
    <row r="1065" spans="7:9" x14ac:dyDescent="0.3">
      <c r="G1065">
        <v>42215</v>
      </c>
      <c r="H1065" s="6">
        <v>2028.6454960000001</v>
      </c>
      <c r="I1065" s="236">
        <f>VLOOKUP(G1065,'VDs DUELOS'!$D$2:$G$1568,4,0)-H1065</f>
        <v>0</v>
      </c>
    </row>
    <row r="1066" spans="7:9" x14ac:dyDescent="0.3">
      <c r="G1066">
        <v>42217</v>
      </c>
      <c r="H1066" s="6">
        <v>1824.7743439999999</v>
      </c>
      <c r="I1066" s="236">
        <f>VLOOKUP(G1066,'VDs DUELOS'!$D$2:$G$1568,4,0)-H1066</f>
        <v>0</v>
      </c>
    </row>
    <row r="1067" spans="7:9" x14ac:dyDescent="0.3">
      <c r="G1067">
        <v>42218</v>
      </c>
      <c r="H1067" s="6">
        <v>2337.1331760000003</v>
      </c>
      <c r="I1067" s="236">
        <f>VLOOKUP(G1067,'VDs DUELOS'!$D$2:$G$1568,4,0)-H1067</f>
        <v>0</v>
      </c>
    </row>
    <row r="1068" spans="7:9" x14ac:dyDescent="0.3">
      <c r="G1068">
        <v>42220</v>
      </c>
      <c r="H1068" s="6">
        <v>1820.9022640000003</v>
      </c>
      <c r="I1068" s="236">
        <f>VLOOKUP(G1068,'VDs DUELOS'!$D$2:$G$1568,4,0)-H1068</f>
        <v>0</v>
      </c>
    </row>
    <row r="1069" spans="7:9" x14ac:dyDescent="0.3">
      <c r="G1069">
        <v>42231</v>
      </c>
      <c r="H1069" s="6">
        <v>773.21192800000017</v>
      </c>
      <c r="I1069" s="236">
        <f>VLOOKUP(G1069,'VDs DUELOS'!$D$2:$G$1568,4,0)-H1069</f>
        <v>0</v>
      </c>
    </row>
    <row r="1070" spans="7:9" x14ac:dyDescent="0.3">
      <c r="G1070">
        <v>42235</v>
      </c>
      <c r="H1070" s="6">
        <v>0</v>
      </c>
      <c r="I1070" s="236" t="e">
        <f>VLOOKUP(G1070,'VDs DUELOS'!$D$2:$G$1568,4,0)-H1070</f>
        <v>#N/A</v>
      </c>
    </row>
    <row r="1071" spans="7:9" x14ac:dyDescent="0.3">
      <c r="G1071">
        <v>42236</v>
      </c>
      <c r="H1071" s="6">
        <v>1263.725968</v>
      </c>
      <c r="I1071" s="236">
        <f>VLOOKUP(G1071,'VDs DUELOS'!$D$2:$G$1568,4,0)-H1071</f>
        <v>0</v>
      </c>
    </row>
    <row r="1072" spans="7:9" x14ac:dyDescent="0.3">
      <c r="G1072">
        <v>42249</v>
      </c>
      <c r="H1072" s="6">
        <v>2633.7743073684214</v>
      </c>
      <c r="I1072" s="236">
        <f>VLOOKUP(G1072,'VDs DUELOS'!$D$2:$G$1568,4,0)-H1072</f>
        <v>0</v>
      </c>
    </row>
    <row r="1073" spans="7:9" x14ac:dyDescent="0.3">
      <c r="G1073">
        <v>42251</v>
      </c>
      <c r="H1073" s="6">
        <v>1566.9223280000001</v>
      </c>
      <c r="I1073" s="236">
        <f>VLOOKUP(G1073,'VDs DUELOS'!$D$2:$G$1568,4,0)-H1073</f>
        <v>0</v>
      </c>
    </row>
    <row r="1074" spans="7:9" x14ac:dyDescent="0.3">
      <c r="G1074">
        <v>42252</v>
      </c>
      <c r="H1074" s="6">
        <v>2079.0124479999999</v>
      </c>
      <c r="I1074" s="236">
        <f>VLOOKUP(G1074,'VDs DUELOS'!$D$2:$G$1568,4,0)-H1074</f>
        <v>0</v>
      </c>
    </row>
    <row r="1075" spans="7:9" x14ac:dyDescent="0.3">
      <c r="G1075">
        <v>42253</v>
      </c>
      <c r="H1075" s="6">
        <v>1206.6806652631578</v>
      </c>
      <c r="I1075" s="236">
        <f>VLOOKUP(G1075,'VDs DUELOS'!$D$2:$G$1568,4,0)-H1075</f>
        <v>0</v>
      </c>
    </row>
    <row r="1076" spans="7:9" x14ac:dyDescent="0.3">
      <c r="G1076">
        <v>42256</v>
      </c>
      <c r="H1076" s="6">
        <v>1836.1854400000002</v>
      </c>
      <c r="I1076" s="236">
        <f>VLOOKUP(G1076,'VDs DUELOS'!$D$2:$G$1568,4,0)-H1076</f>
        <v>0</v>
      </c>
    </row>
    <row r="1077" spans="7:9" x14ac:dyDescent="0.3">
      <c r="G1077">
        <v>42260</v>
      </c>
      <c r="H1077" s="6">
        <v>1539.3549473684211</v>
      </c>
      <c r="I1077" s="236">
        <f>VLOOKUP(G1077,'VDs DUELOS'!$D$2:$G$1568,4,0)-H1077</f>
        <v>0</v>
      </c>
    </row>
    <row r="1078" spans="7:9" x14ac:dyDescent="0.3">
      <c r="G1078">
        <v>42270</v>
      </c>
      <c r="H1078" s="6">
        <v>1234.460016</v>
      </c>
      <c r="I1078" s="236">
        <f>VLOOKUP(G1078,'VDs DUELOS'!$D$2:$G$1568,4,0)-H1078</f>
        <v>0</v>
      </c>
    </row>
    <row r="1079" spans="7:9" x14ac:dyDescent="0.3">
      <c r="G1079">
        <v>42276</v>
      </c>
      <c r="H1079" s="6">
        <v>980.16290526315788</v>
      </c>
      <c r="I1079" s="236">
        <f>VLOOKUP(G1079,'VDs DUELOS'!$D$2:$G$1568,4,0)-H1079</f>
        <v>0</v>
      </c>
    </row>
    <row r="1080" spans="7:9" x14ac:dyDescent="0.3">
      <c r="G1080">
        <v>42284</v>
      </c>
      <c r="H1080" s="6">
        <v>0</v>
      </c>
      <c r="I1080" s="236" t="e">
        <f>VLOOKUP(G1080,'VDs DUELOS'!$D$2:$G$1568,4,0)-H1080</f>
        <v>#N/A</v>
      </c>
    </row>
    <row r="1081" spans="7:9" x14ac:dyDescent="0.3">
      <c r="G1081">
        <v>42286</v>
      </c>
      <c r="H1081" s="6">
        <v>2238.354832</v>
      </c>
      <c r="I1081" s="236">
        <f>VLOOKUP(G1081,'VDs DUELOS'!$D$2:$G$1568,4,0)-H1081</f>
        <v>0</v>
      </c>
    </row>
    <row r="1082" spans="7:9" x14ac:dyDescent="0.3">
      <c r="G1082">
        <v>42293</v>
      </c>
      <c r="H1082" s="6">
        <v>2751.5405473684214</v>
      </c>
      <c r="I1082" s="236">
        <f>VLOOKUP(G1082,'VDs DUELOS'!$D$2:$G$1568,4,0)-H1082</f>
        <v>0</v>
      </c>
    </row>
    <row r="1083" spans="7:9" x14ac:dyDescent="0.3">
      <c r="G1083">
        <v>42297</v>
      </c>
      <c r="H1083" s="6">
        <v>1028.130951111111</v>
      </c>
      <c r="I1083" s="236">
        <f>VLOOKUP(G1083,'VDs DUELOS'!$D$2:$G$1568,4,0)-H1083</f>
        <v>0</v>
      </c>
    </row>
    <row r="1084" spans="7:9" x14ac:dyDescent="0.3">
      <c r="G1084">
        <v>42298</v>
      </c>
      <c r="H1084" s="6">
        <v>1697.3280640000003</v>
      </c>
      <c r="I1084" s="236">
        <f>VLOOKUP(G1084,'VDs DUELOS'!$D$2:$G$1568,4,0)-H1084</f>
        <v>0</v>
      </c>
    </row>
    <row r="1085" spans="7:9" x14ac:dyDescent="0.3">
      <c r="G1085">
        <v>42319</v>
      </c>
      <c r="H1085" s="6">
        <v>1581.704072</v>
      </c>
      <c r="I1085" s="236">
        <f>VLOOKUP(G1085,'VDs DUELOS'!$D$2:$G$1568,4,0)-H1085</f>
        <v>0</v>
      </c>
    </row>
    <row r="1086" spans="7:9" x14ac:dyDescent="0.3">
      <c r="G1086">
        <v>42320</v>
      </c>
      <c r="H1086" s="6">
        <v>1711.5956378947369</v>
      </c>
      <c r="I1086" s="236">
        <f>VLOOKUP(G1086,'VDs DUELOS'!$D$2:$G$1568,4,0)-H1086</f>
        <v>0</v>
      </c>
    </row>
    <row r="1087" spans="7:9" x14ac:dyDescent="0.3">
      <c r="G1087">
        <v>42326</v>
      </c>
      <c r="H1087" s="6">
        <v>1610.7784842105266</v>
      </c>
      <c r="I1087" s="236">
        <f>VLOOKUP(G1087,'VDs DUELOS'!$D$2:$G$1568,4,0)-H1087</f>
        <v>0</v>
      </c>
    </row>
    <row r="1088" spans="7:9" x14ac:dyDescent="0.3">
      <c r="G1088">
        <v>42330</v>
      </c>
      <c r="H1088" s="6">
        <v>2688.2760080000003</v>
      </c>
      <c r="I1088" s="236">
        <f>VLOOKUP(G1088,'VDs DUELOS'!$D$2:$G$1568,4,0)-H1088</f>
        <v>0</v>
      </c>
    </row>
    <row r="1089" spans="7:9" x14ac:dyDescent="0.3">
      <c r="G1089">
        <v>42341</v>
      </c>
      <c r="H1089" s="6">
        <v>0</v>
      </c>
      <c r="I1089" s="236" t="e">
        <f>VLOOKUP(G1089,'VDs DUELOS'!$D$2:$G$1568,4,0)-H1089</f>
        <v>#N/A</v>
      </c>
    </row>
    <row r="1090" spans="7:9" x14ac:dyDescent="0.3">
      <c r="G1090">
        <v>42348</v>
      </c>
      <c r="H1090" s="6">
        <v>1602.8918719999999</v>
      </c>
      <c r="I1090" s="236">
        <f>VLOOKUP(G1090,'VDs DUELOS'!$D$2:$G$1568,4,0)-H1090</f>
        <v>0</v>
      </c>
    </row>
    <row r="1091" spans="7:9" x14ac:dyDescent="0.3">
      <c r="G1091">
        <v>42351</v>
      </c>
      <c r="H1091" s="6">
        <v>2370.3433600000003</v>
      </c>
      <c r="I1091" s="236">
        <f>VLOOKUP(G1091,'VDs DUELOS'!$D$2:$G$1568,4,0)-H1091</f>
        <v>0</v>
      </c>
    </row>
    <row r="1092" spans="7:9" x14ac:dyDescent="0.3">
      <c r="G1092">
        <v>42356</v>
      </c>
      <c r="H1092" s="6">
        <v>2378.991912</v>
      </c>
      <c r="I1092" s="236">
        <f>VLOOKUP(G1092,'VDs DUELOS'!$D$2:$G$1568,4,0)-H1092</f>
        <v>0</v>
      </c>
    </row>
    <row r="1093" spans="7:9" x14ac:dyDescent="0.3">
      <c r="G1093">
        <v>42358</v>
      </c>
      <c r="H1093" s="6">
        <v>0</v>
      </c>
      <c r="I1093" s="236" t="e">
        <f>VLOOKUP(G1093,'VDs DUELOS'!$D$2:$G$1568,4,0)-H1093</f>
        <v>#N/A</v>
      </c>
    </row>
    <row r="1094" spans="7:9" x14ac:dyDescent="0.3">
      <c r="G1094">
        <v>42366</v>
      </c>
      <c r="H1094" s="6">
        <v>1677.2329010526316</v>
      </c>
      <c r="I1094" s="236">
        <f>VLOOKUP(G1094,'VDs DUELOS'!$D$2:$G$1568,4,0)-H1094</f>
        <v>0</v>
      </c>
    </row>
    <row r="1095" spans="7:9" x14ac:dyDescent="0.3">
      <c r="G1095">
        <v>42369</v>
      </c>
      <c r="H1095" s="6">
        <v>1030.2441768421054</v>
      </c>
      <c r="I1095" s="236">
        <f>VLOOKUP(G1095,'VDs DUELOS'!$D$2:$G$1568,4,0)-H1095</f>
        <v>0</v>
      </c>
    </row>
    <row r="1096" spans="7:9" x14ac:dyDescent="0.3">
      <c r="G1096">
        <v>42381</v>
      </c>
      <c r="H1096" s="6">
        <v>1633.4673955555556</v>
      </c>
      <c r="I1096" s="236">
        <f>VLOOKUP(G1096,'VDs DUELOS'!$D$2:$G$1568,4,0)-H1096</f>
        <v>0</v>
      </c>
    </row>
    <row r="1097" spans="7:9" x14ac:dyDescent="0.3">
      <c r="G1097">
        <v>42384</v>
      </c>
      <c r="H1097" s="6">
        <v>2129.6242105263159</v>
      </c>
      <c r="I1097" s="236">
        <f>VLOOKUP(G1097,'VDs DUELOS'!$D$2:$G$1568,4,0)-H1097</f>
        <v>0</v>
      </c>
    </row>
    <row r="1098" spans="7:9" x14ac:dyDescent="0.3">
      <c r="G1098">
        <v>42393</v>
      </c>
      <c r="H1098" s="6">
        <v>2653.4480000000003</v>
      </c>
      <c r="I1098" s="236">
        <f>VLOOKUP(G1098,'VDs DUELOS'!$D$2:$G$1568,4,0)-H1098</f>
        <v>0</v>
      </c>
    </row>
    <row r="1099" spans="7:9" x14ac:dyDescent="0.3">
      <c r="G1099">
        <v>42394</v>
      </c>
      <c r="H1099" s="6">
        <v>1738.1076320000002</v>
      </c>
      <c r="I1099" s="236">
        <f>VLOOKUP(G1099,'VDs DUELOS'!$D$2:$G$1568,4,0)-H1099</f>
        <v>0</v>
      </c>
    </row>
    <row r="1100" spans="7:9" x14ac:dyDescent="0.3">
      <c r="G1100">
        <v>42396</v>
      </c>
      <c r="H1100" s="6">
        <v>1335.227136</v>
      </c>
      <c r="I1100" s="236">
        <f>VLOOKUP(G1100,'VDs DUELOS'!$D$2:$G$1568,4,0)-H1100</f>
        <v>0</v>
      </c>
    </row>
    <row r="1101" spans="7:9" x14ac:dyDescent="0.3">
      <c r="G1101">
        <v>42400</v>
      </c>
      <c r="H1101" s="6">
        <v>1640.0286880000001</v>
      </c>
      <c r="I1101" s="236">
        <f>VLOOKUP(G1101,'VDs DUELOS'!$D$2:$G$1568,4,0)-H1101</f>
        <v>0</v>
      </c>
    </row>
    <row r="1102" spans="7:9" x14ac:dyDescent="0.3">
      <c r="G1102">
        <v>42401</v>
      </c>
      <c r="H1102" s="6">
        <v>1446.0099760000003</v>
      </c>
      <c r="I1102" s="236">
        <f>VLOOKUP(G1102,'VDs DUELOS'!$D$2:$G$1568,4,0)-H1102</f>
        <v>0</v>
      </c>
    </row>
    <row r="1103" spans="7:9" x14ac:dyDescent="0.3">
      <c r="G1103">
        <v>42404</v>
      </c>
      <c r="H1103" s="6">
        <v>1932.3178959999998</v>
      </c>
      <c r="I1103" s="236">
        <f>VLOOKUP(G1103,'VDs DUELOS'!$D$2:$G$1568,4,0)-H1103</f>
        <v>0</v>
      </c>
    </row>
    <row r="1104" spans="7:9" x14ac:dyDescent="0.3">
      <c r="G1104">
        <v>42411</v>
      </c>
      <c r="H1104" s="6">
        <v>1958.8095831578948</v>
      </c>
      <c r="I1104" s="236">
        <f>VLOOKUP(G1104,'VDs DUELOS'!$D$2:$G$1568,4,0)-H1104</f>
        <v>0</v>
      </c>
    </row>
    <row r="1105" spans="7:9" x14ac:dyDescent="0.3">
      <c r="G1105">
        <v>42422</v>
      </c>
      <c r="H1105" s="6">
        <v>1102.208576</v>
      </c>
      <c r="I1105" s="236">
        <f>VLOOKUP(G1105,'VDs DUELOS'!$D$2:$G$1568,4,0)-H1105</f>
        <v>0</v>
      </c>
    </row>
    <row r="1106" spans="7:9" x14ac:dyDescent="0.3">
      <c r="G1106">
        <v>42435</v>
      </c>
      <c r="H1106" s="6">
        <v>1403.7398063157896</v>
      </c>
      <c r="I1106" s="236">
        <f>VLOOKUP(G1106,'VDs DUELOS'!$D$2:$G$1568,4,0)-H1106</f>
        <v>0</v>
      </c>
    </row>
    <row r="1107" spans="7:9" x14ac:dyDescent="0.3">
      <c r="G1107">
        <v>42436</v>
      </c>
      <c r="H1107" s="6">
        <v>1067.39912</v>
      </c>
      <c r="I1107" s="236">
        <f>VLOOKUP(G1107,'VDs DUELOS'!$D$2:$G$1568,4,0)-H1107</f>
        <v>0</v>
      </c>
    </row>
    <row r="1108" spans="7:9" x14ac:dyDescent="0.3">
      <c r="G1108">
        <v>42445</v>
      </c>
      <c r="H1108" s="6">
        <v>1227.2370720000001</v>
      </c>
      <c r="I1108" s="236">
        <f>VLOOKUP(G1108,'VDs DUELOS'!$D$2:$G$1568,4,0)-H1108</f>
        <v>0</v>
      </c>
    </row>
    <row r="1109" spans="7:9" x14ac:dyDescent="0.3">
      <c r="G1109">
        <v>42448</v>
      </c>
      <c r="H1109" s="6">
        <v>1568.009088</v>
      </c>
      <c r="I1109" s="236">
        <f>VLOOKUP(G1109,'VDs DUELOS'!$D$2:$G$1568,4,0)-H1109</f>
        <v>0</v>
      </c>
    </row>
    <row r="1110" spans="7:9" x14ac:dyDescent="0.3">
      <c r="G1110">
        <v>42452</v>
      </c>
      <c r="H1110" s="6">
        <v>2371.204968</v>
      </c>
      <c r="I1110" s="236">
        <f>VLOOKUP(G1110,'VDs DUELOS'!$D$2:$G$1568,4,0)-H1110</f>
        <v>0</v>
      </c>
    </row>
    <row r="1111" spans="7:9" x14ac:dyDescent="0.3">
      <c r="G1111">
        <v>42457</v>
      </c>
      <c r="H1111" s="6">
        <v>2252.451376</v>
      </c>
      <c r="I1111" s="236">
        <f>VLOOKUP(G1111,'VDs DUELOS'!$D$2:$G$1568,4,0)-H1111</f>
        <v>0</v>
      </c>
    </row>
    <row r="1112" spans="7:9" x14ac:dyDescent="0.3">
      <c r="G1112">
        <v>42459</v>
      </c>
      <c r="H1112" s="6">
        <v>0</v>
      </c>
      <c r="I1112" s="236" t="e">
        <f>VLOOKUP(G1112,'VDs DUELOS'!$D$2:$G$1568,4,0)-H1112</f>
        <v>#N/A</v>
      </c>
    </row>
    <row r="1113" spans="7:9" x14ac:dyDescent="0.3">
      <c r="G1113">
        <v>42463</v>
      </c>
      <c r="H1113" s="6">
        <v>1346.2931200000003</v>
      </c>
      <c r="I1113" s="236">
        <f>VLOOKUP(G1113,'VDs DUELOS'!$D$2:$G$1568,4,0)-H1113</f>
        <v>0</v>
      </c>
    </row>
    <row r="1114" spans="7:9" x14ac:dyDescent="0.3">
      <c r="G1114">
        <v>42467</v>
      </c>
      <c r="H1114" s="6">
        <v>2842.9437920000005</v>
      </c>
      <c r="I1114" s="236">
        <f>VLOOKUP(G1114,'VDs DUELOS'!$D$2:$G$1568,4,0)-H1114</f>
        <v>0</v>
      </c>
    </row>
    <row r="1115" spans="7:9" x14ac:dyDescent="0.3">
      <c r="G1115">
        <v>42470</v>
      </c>
      <c r="H1115" s="6">
        <v>0</v>
      </c>
      <c r="I1115" s="236" t="e">
        <f>VLOOKUP(G1115,'VDs DUELOS'!$D$2:$G$1568,4,0)-H1115</f>
        <v>#N/A</v>
      </c>
    </row>
    <row r="1116" spans="7:9" x14ac:dyDescent="0.3">
      <c r="G1116">
        <v>43004</v>
      </c>
      <c r="H1116" s="6">
        <v>2135.0411120000003</v>
      </c>
      <c r="I1116" s="236">
        <f>VLOOKUP(G1116,'VDs DUELOS'!$D$2:$G$1568,4,0)-H1116</f>
        <v>0</v>
      </c>
    </row>
    <row r="1117" spans="7:9" x14ac:dyDescent="0.3">
      <c r="G1117">
        <v>43007</v>
      </c>
      <c r="H1117" s="6">
        <v>2458.4280926315791</v>
      </c>
      <c r="I1117" s="236">
        <f>VLOOKUP(G1117,'VDs DUELOS'!$D$2:$G$1568,4,0)-H1117</f>
        <v>0</v>
      </c>
    </row>
    <row r="1118" spans="7:9" x14ac:dyDescent="0.3">
      <c r="G1118">
        <v>43008</v>
      </c>
      <c r="H1118" s="6">
        <v>2037.1776444444449</v>
      </c>
      <c r="I1118" s="236">
        <f>VLOOKUP(G1118,'VDs DUELOS'!$D$2:$G$1568,4,0)-H1118</f>
        <v>0</v>
      </c>
    </row>
    <row r="1119" spans="7:9" x14ac:dyDescent="0.3">
      <c r="G1119">
        <v>43017</v>
      </c>
      <c r="H1119" s="6">
        <v>1097.0395040000001</v>
      </c>
      <c r="I1119" s="236">
        <f>VLOOKUP(G1119,'VDs DUELOS'!$D$2:$G$1568,4,0)-H1119</f>
        <v>0</v>
      </c>
    </row>
    <row r="1120" spans="7:9" x14ac:dyDescent="0.3">
      <c r="G1120">
        <v>43027</v>
      </c>
      <c r="H1120" s="6">
        <v>3440.9706863157899</v>
      </c>
      <c r="I1120" s="236">
        <f>VLOOKUP(G1120,'VDs DUELOS'!$D$2:$G$1568,4,0)-H1120</f>
        <v>0</v>
      </c>
    </row>
    <row r="1121" spans="7:9" x14ac:dyDescent="0.3">
      <c r="G1121">
        <v>43030</v>
      </c>
      <c r="H1121" s="6">
        <v>3787.0425280000004</v>
      </c>
      <c r="I1121" s="236">
        <f>VLOOKUP(G1121,'VDs DUELOS'!$D$2:$G$1568,4,0)-H1121</f>
        <v>0</v>
      </c>
    </row>
    <row r="1122" spans="7:9" x14ac:dyDescent="0.3">
      <c r="G1122">
        <v>43036</v>
      </c>
      <c r="H1122" s="6">
        <v>1800.7285810526316</v>
      </c>
      <c r="I1122" s="236">
        <f>VLOOKUP(G1122,'VDs DUELOS'!$D$2:$G$1568,4,0)-H1122</f>
        <v>0</v>
      </c>
    </row>
    <row r="1123" spans="7:9" x14ac:dyDescent="0.3">
      <c r="G1123">
        <v>43077</v>
      </c>
      <c r="H1123" s="6">
        <v>1875.247856</v>
      </c>
      <c r="I1123" s="236">
        <f>VLOOKUP(G1123,'VDs DUELOS'!$D$2:$G$1568,4,0)-H1123</f>
        <v>0</v>
      </c>
    </row>
    <row r="1124" spans="7:9" x14ac:dyDescent="0.3">
      <c r="G1124">
        <v>43086</v>
      </c>
      <c r="H1124" s="6">
        <v>2415.1240168421054</v>
      </c>
      <c r="I1124" s="236">
        <f>VLOOKUP(G1124,'VDs DUELOS'!$D$2:$G$1568,4,0)-H1124</f>
        <v>0</v>
      </c>
    </row>
    <row r="1125" spans="7:9" x14ac:dyDescent="0.3">
      <c r="G1125">
        <v>45000</v>
      </c>
      <c r="H1125" s="6">
        <v>1470.0784168421053</v>
      </c>
      <c r="I1125" s="236">
        <f>VLOOKUP(G1125,'VDs DUELOS'!$D$2:$G$1568,4,0)-H1125</f>
        <v>0</v>
      </c>
    </row>
    <row r="1126" spans="7:9" x14ac:dyDescent="0.3">
      <c r="G1126">
        <v>45016</v>
      </c>
      <c r="H1126" s="6">
        <v>0</v>
      </c>
      <c r="I1126" s="236" t="e">
        <f>VLOOKUP(G1126,'VDs DUELOS'!$D$2:$G$1568,4,0)-H1126</f>
        <v>#N/A</v>
      </c>
    </row>
    <row r="1127" spans="7:9" x14ac:dyDescent="0.3">
      <c r="G1127">
        <v>45075</v>
      </c>
      <c r="H1127" s="6">
        <v>6022.9683839999998</v>
      </c>
      <c r="I1127" s="236">
        <f>VLOOKUP(G1127,'VDs DUELOS'!$D$2:$G$1568,4,0)-H1127</f>
        <v>0</v>
      </c>
    </row>
    <row r="1128" spans="7:9" x14ac:dyDescent="0.3">
      <c r="G1128">
        <v>46037</v>
      </c>
      <c r="H1128" s="6">
        <v>1509.0214559999999</v>
      </c>
      <c r="I1128" s="236">
        <f>VLOOKUP(G1128,'VDs DUELOS'!$D$2:$G$1568,4,0)-H1128</f>
        <v>0</v>
      </c>
    </row>
    <row r="1129" spans="7:9" x14ac:dyDescent="0.3">
      <c r="G1129">
        <v>47029</v>
      </c>
      <c r="H1129" s="6">
        <v>1995.9301520000001</v>
      </c>
      <c r="I1129" s="236">
        <f>VLOOKUP(G1129,'VDs DUELOS'!$D$2:$G$1568,4,0)-H1129</f>
        <v>0</v>
      </c>
    </row>
    <row r="1130" spans="7:9" x14ac:dyDescent="0.3">
      <c r="G1130">
        <v>47032</v>
      </c>
      <c r="H1130" s="6">
        <v>2325.9646000000002</v>
      </c>
      <c r="I1130" s="236">
        <f>VLOOKUP(G1130,'VDs DUELOS'!$D$2:$G$1568,4,0)-H1130</f>
        <v>0</v>
      </c>
    </row>
    <row r="1131" spans="7:9" x14ac:dyDescent="0.3">
      <c r="G1131">
        <v>47034</v>
      </c>
      <c r="H1131" s="6">
        <v>1213.6744800000001</v>
      </c>
      <c r="I1131" s="236" t="e">
        <f>VLOOKUP(G1131,'VDs DUELOS'!$D$2:$G$1568,4,0)-H1131</f>
        <v>#N/A</v>
      </c>
    </row>
    <row r="1132" spans="7:9" x14ac:dyDescent="0.3">
      <c r="G1132">
        <v>47107</v>
      </c>
      <c r="H1132" s="6">
        <v>-121.890128</v>
      </c>
      <c r="I1132" s="236" t="e">
        <f>VLOOKUP(G1132,'VDs DUELOS'!$D$2:$G$1568,4,0)-H1132</f>
        <v>#N/A</v>
      </c>
    </row>
    <row r="1133" spans="7:9" x14ac:dyDescent="0.3">
      <c r="G1133">
        <v>50033</v>
      </c>
      <c r="H1133" s="6">
        <v>1689.877995789474</v>
      </c>
      <c r="I1133" s="236">
        <f>VLOOKUP(G1133,'VDs DUELOS'!$D$2:$G$1568,4,0)-H1133</f>
        <v>0</v>
      </c>
    </row>
    <row r="1134" spans="7:9" x14ac:dyDescent="0.3">
      <c r="G1134">
        <v>50055</v>
      </c>
      <c r="H1134" s="6">
        <v>6798.8412884210529</v>
      </c>
      <c r="I1134" s="236">
        <f>VLOOKUP(G1134,'VDs DUELOS'!$D$2:$G$1568,4,0)-H1134</f>
        <v>0</v>
      </c>
    </row>
    <row r="1135" spans="7:9" x14ac:dyDescent="0.3">
      <c r="G1135">
        <v>50081</v>
      </c>
      <c r="H1135" s="6">
        <v>1413.4756631578948</v>
      </c>
      <c r="I1135" s="236">
        <f>VLOOKUP(G1135,'VDs DUELOS'!$D$2:$G$1568,4,0)-H1135</f>
        <v>0</v>
      </c>
    </row>
    <row r="1136" spans="7:9" x14ac:dyDescent="0.3">
      <c r="G1136">
        <v>50097</v>
      </c>
      <c r="H1136" s="6">
        <v>2936.0755599999998</v>
      </c>
      <c r="I1136" s="236">
        <f>VLOOKUP(G1136,'VDs DUELOS'!$D$2:$G$1568,4,0)-H1136</f>
        <v>0</v>
      </c>
    </row>
    <row r="1137" spans="7:9" x14ac:dyDescent="0.3">
      <c r="G1137">
        <v>50131</v>
      </c>
      <c r="H1137" s="6">
        <v>2401.7936399999999</v>
      </c>
      <c r="I1137" s="236">
        <f>VLOOKUP(G1137,'VDs DUELOS'!$D$2:$G$1568,4,0)-H1137</f>
        <v>0</v>
      </c>
    </row>
    <row r="1138" spans="7:9" x14ac:dyDescent="0.3">
      <c r="G1138">
        <v>50135</v>
      </c>
      <c r="H1138" s="6">
        <v>1725.9600800000001</v>
      </c>
      <c r="I1138" s="236">
        <f>VLOOKUP(G1138,'VDs DUELOS'!$D$2:$G$1568,4,0)-H1138</f>
        <v>0</v>
      </c>
    </row>
    <row r="1139" spans="7:9" x14ac:dyDescent="0.3">
      <c r="G1139">
        <v>50187</v>
      </c>
      <c r="H1139" s="6">
        <v>2276.027184</v>
      </c>
      <c r="I1139" s="236">
        <f>VLOOKUP(G1139,'VDs DUELOS'!$D$2:$G$1568,4,0)-H1139</f>
        <v>0</v>
      </c>
    </row>
    <row r="1140" spans="7:9" x14ac:dyDescent="0.3">
      <c r="G1140">
        <v>50209</v>
      </c>
      <c r="H1140" s="6">
        <v>3148.4369515789476</v>
      </c>
      <c r="I1140" s="236">
        <f>VLOOKUP(G1140,'VDs DUELOS'!$D$2:$G$1568,4,0)-H1140</f>
        <v>0</v>
      </c>
    </row>
    <row r="1141" spans="7:9" x14ac:dyDescent="0.3">
      <c r="G1141">
        <v>50210</v>
      </c>
      <c r="H1141" s="6">
        <v>1600.7535157894738</v>
      </c>
      <c r="I1141" s="236">
        <f>VLOOKUP(G1141,'VDs DUELOS'!$D$2:$G$1568,4,0)-H1141</f>
        <v>0</v>
      </c>
    </row>
    <row r="1142" spans="7:9" x14ac:dyDescent="0.3">
      <c r="G1142">
        <v>50217</v>
      </c>
      <c r="H1142" s="6">
        <v>-69.666534736842095</v>
      </c>
      <c r="I1142" s="236" t="e">
        <f>VLOOKUP(G1142,'VDs DUELOS'!$D$2:$G$1568,4,0)-H1142</f>
        <v>#N/A</v>
      </c>
    </row>
    <row r="1143" spans="7:9" x14ac:dyDescent="0.3">
      <c r="G1143">
        <v>50247</v>
      </c>
      <c r="H1143" s="6">
        <v>1363.2506640000001</v>
      </c>
      <c r="I1143" s="236">
        <f>VLOOKUP(G1143,'VDs DUELOS'!$D$2:$G$1568,4,0)-H1143</f>
        <v>0</v>
      </c>
    </row>
    <row r="1144" spans="7:9" x14ac:dyDescent="0.3">
      <c r="G1144">
        <v>50248</v>
      </c>
      <c r="H1144" s="6">
        <v>0</v>
      </c>
      <c r="I1144" s="236" t="e">
        <f>VLOOKUP(G1144,'VDs DUELOS'!$D$2:$G$1568,4,0)-H1144</f>
        <v>#N/A</v>
      </c>
    </row>
    <row r="1145" spans="7:9" x14ac:dyDescent="0.3">
      <c r="G1145">
        <v>50253</v>
      </c>
      <c r="H1145" s="6">
        <v>1596.931456</v>
      </c>
      <c r="I1145" s="236">
        <f>VLOOKUP(G1145,'VDs DUELOS'!$D$2:$G$1568,4,0)-H1145</f>
        <v>0</v>
      </c>
    </row>
    <row r="1146" spans="7:9" x14ac:dyDescent="0.3">
      <c r="G1146">
        <v>50254</v>
      </c>
      <c r="H1146" s="6">
        <v>1123.5822315789474</v>
      </c>
      <c r="I1146" s="236">
        <f>VLOOKUP(G1146,'VDs DUELOS'!$D$2:$G$1568,4,0)-H1146</f>
        <v>0</v>
      </c>
    </row>
    <row r="1147" spans="7:9" x14ac:dyDescent="0.3">
      <c r="G1147">
        <v>50255</v>
      </c>
      <c r="H1147" s="6">
        <v>1750.7160160000001</v>
      </c>
      <c r="I1147" s="236">
        <f>VLOOKUP(G1147,'VDs DUELOS'!$D$2:$G$1568,4,0)-H1147</f>
        <v>0</v>
      </c>
    </row>
    <row r="1148" spans="7:9" x14ac:dyDescent="0.3">
      <c r="G1148">
        <v>50270</v>
      </c>
      <c r="H1148" s="6">
        <v>1006.5778694736842</v>
      </c>
      <c r="I1148" s="236" t="e">
        <f>VLOOKUP(G1148,'VDs DUELOS'!$D$2:$G$1568,4,0)-H1148</f>
        <v>#N/A</v>
      </c>
    </row>
    <row r="1149" spans="7:9" x14ac:dyDescent="0.3">
      <c r="G1149">
        <v>50272</v>
      </c>
      <c r="H1149" s="6">
        <v>1252.1941920000002</v>
      </c>
      <c r="I1149" s="236">
        <f>VLOOKUP(G1149,'VDs DUELOS'!$D$2:$G$1568,4,0)-H1149</f>
        <v>0</v>
      </c>
    </row>
    <row r="1150" spans="7:9" x14ac:dyDescent="0.3">
      <c r="G1150">
        <v>50279</v>
      </c>
      <c r="H1150" s="6">
        <v>1881.299336</v>
      </c>
      <c r="I1150" s="236">
        <f>VLOOKUP(G1150,'VDs DUELOS'!$D$2:$G$1568,4,0)-H1150</f>
        <v>0</v>
      </c>
    </row>
    <row r="1151" spans="7:9" x14ac:dyDescent="0.3">
      <c r="G1151">
        <v>50303</v>
      </c>
      <c r="H1151" s="6">
        <v>1449.252688</v>
      </c>
      <c r="I1151" s="236">
        <f>VLOOKUP(G1151,'VDs DUELOS'!$D$2:$G$1568,4,0)-H1151</f>
        <v>0</v>
      </c>
    </row>
    <row r="1152" spans="7:9" x14ac:dyDescent="0.3">
      <c r="G1152">
        <v>50304</v>
      </c>
      <c r="H1152" s="6">
        <v>1820.1537520000002</v>
      </c>
      <c r="I1152" s="236">
        <f>VLOOKUP(G1152,'VDs DUELOS'!$D$2:$G$1568,4,0)-H1152</f>
        <v>0</v>
      </c>
    </row>
    <row r="1153" spans="7:9" x14ac:dyDescent="0.3">
      <c r="G1153">
        <v>50311</v>
      </c>
      <c r="H1153" s="6">
        <v>222.24980800000003</v>
      </c>
      <c r="I1153" s="236" t="e">
        <f>VLOOKUP(G1153,'VDs DUELOS'!$D$2:$G$1568,4,0)-H1153</f>
        <v>#N/A</v>
      </c>
    </row>
    <row r="1154" spans="7:9" x14ac:dyDescent="0.3">
      <c r="G1154">
        <v>50312</v>
      </c>
      <c r="H1154" s="6">
        <v>-75.779168000000013</v>
      </c>
      <c r="I1154" s="236" t="e">
        <f>VLOOKUP(G1154,'VDs DUELOS'!$D$2:$G$1568,4,0)-H1154</f>
        <v>#N/A</v>
      </c>
    </row>
    <row r="1155" spans="7:9" x14ac:dyDescent="0.3">
      <c r="G1155">
        <v>51010</v>
      </c>
      <c r="H1155" s="6">
        <v>1493.4198560000002</v>
      </c>
      <c r="I1155" s="236">
        <f>VLOOKUP(G1155,'VDs DUELOS'!$D$2:$G$1568,4,0)-H1155</f>
        <v>0</v>
      </c>
    </row>
    <row r="1156" spans="7:9" x14ac:dyDescent="0.3">
      <c r="G1156">
        <v>51060</v>
      </c>
      <c r="H1156" s="6">
        <v>0</v>
      </c>
      <c r="I1156" s="236" t="e">
        <f>VLOOKUP(G1156,'VDs DUELOS'!$D$2:$G$1568,4,0)-H1156</f>
        <v>#N/A</v>
      </c>
    </row>
    <row r="1157" spans="7:9" x14ac:dyDescent="0.3">
      <c r="G1157">
        <v>52007</v>
      </c>
      <c r="H1157" s="6">
        <v>1332.2902160000003</v>
      </c>
      <c r="I1157" s="236">
        <f>VLOOKUP(G1157,'VDs DUELOS'!$D$2:$G$1568,4,0)-H1157</f>
        <v>0</v>
      </c>
    </row>
    <row r="1158" spans="7:9" x14ac:dyDescent="0.3">
      <c r="G1158">
        <v>52009</v>
      </c>
      <c r="H1158" s="6">
        <v>3105.9266800000005</v>
      </c>
      <c r="I1158" s="236">
        <f>VLOOKUP(G1158,'VDs DUELOS'!$D$2:$G$1568,4,0)-H1158</f>
        <v>0</v>
      </c>
    </row>
    <row r="1159" spans="7:9" x14ac:dyDescent="0.3">
      <c r="G1159">
        <v>52010</v>
      </c>
      <c r="H1159" s="6">
        <v>1706.7603280000001</v>
      </c>
      <c r="I1159" s="236">
        <f>VLOOKUP(G1159,'VDs DUELOS'!$D$2:$G$1568,4,0)-H1159</f>
        <v>0</v>
      </c>
    </row>
    <row r="1160" spans="7:9" x14ac:dyDescent="0.3">
      <c r="G1160">
        <v>52011</v>
      </c>
      <c r="H1160" s="6">
        <v>4960.7925680000008</v>
      </c>
      <c r="I1160" s="236">
        <f>VLOOKUP(G1160,'VDs DUELOS'!$D$2:$G$1568,4,0)-H1160</f>
        <v>0</v>
      </c>
    </row>
    <row r="1161" spans="7:9" x14ac:dyDescent="0.3">
      <c r="G1161">
        <v>52013</v>
      </c>
      <c r="H1161" s="6">
        <v>1584.7474400000001</v>
      </c>
      <c r="I1161" s="236">
        <f>VLOOKUP(G1161,'VDs DUELOS'!$D$2:$G$1568,4,0)-H1161</f>
        <v>0</v>
      </c>
    </row>
    <row r="1162" spans="7:9" x14ac:dyDescent="0.3">
      <c r="G1162">
        <v>52017</v>
      </c>
      <c r="H1162" s="6">
        <v>2211.4088960000004</v>
      </c>
      <c r="I1162" s="236">
        <f>VLOOKUP(G1162,'VDs DUELOS'!$D$2:$G$1568,4,0)-H1162</f>
        <v>0</v>
      </c>
    </row>
    <row r="1163" spans="7:9" x14ac:dyDescent="0.3">
      <c r="G1163">
        <v>52021</v>
      </c>
      <c r="H1163" s="6">
        <v>868.43529600000011</v>
      </c>
      <c r="I1163" s="236" t="e">
        <f>VLOOKUP(G1163,'VDs DUELOS'!$D$2:$G$1568,4,0)-H1163</f>
        <v>#N/A</v>
      </c>
    </row>
    <row r="1164" spans="7:9" x14ac:dyDescent="0.3">
      <c r="G1164">
        <v>52023</v>
      </c>
      <c r="H1164" s="6">
        <v>0</v>
      </c>
      <c r="I1164" s="236" t="e">
        <f>VLOOKUP(G1164,'VDs DUELOS'!$D$2:$G$1568,4,0)-H1164</f>
        <v>#N/A</v>
      </c>
    </row>
    <row r="1165" spans="7:9" x14ac:dyDescent="0.3">
      <c r="G1165">
        <v>52033</v>
      </c>
      <c r="H1165" s="6">
        <v>2453.8779920000002</v>
      </c>
      <c r="I1165" s="236">
        <f>VLOOKUP(G1165,'VDs DUELOS'!$D$2:$G$1568,4,0)-H1165</f>
        <v>0</v>
      </c>
    </row>
    <row r="1166" spans="7:9" x14ac:dyDescent="0.3">
      <c r="G1166">
        <v>52034</v>
      </c>
      <c r="H1166" s="6">
        <v>1452.7503520000002</v>
      </c>
      <c r="I1166" s="236">
        <f>VLOOKUP(G1166,'VDs DUELOS'!$D$2:$G$1568,4,0)-H1166</f>
        <v>0</v>
      </c>
    </row>
    <row r="1167" spans="7:9" x14ac:dyDescent="0.3">
      <c r="G1167">
        <v>52036</v>
      </c>
      <c r="H1167" s="6">
        <v>1865.6548560000003</v>
      </c>
      <c r="I1167" s="236">
        <f>VLOOKUP(G1167,'VDs DUELOS'!$D$2:$G$1568,4,0)-H1167</f>
        <v>0</v>
      </c>
    </row>
    <row r="1168" spans="7:9" x14ac:dyDescent="0.3">
      <c r="G1168">
        <v>52038</v>
      </c>
      <c r="H1168" s="6">
        <v>1883.141187368421</v>
      </c>
      <c r="I1168" s="236">
        <f>VLOOKUP(G1168,'VDs DUELOS'!$D$2:$G$1568,4,0)-H1168</f>
        <v>0</v>
      </c>
    </row>
    <row r="1169" spans="7:9" x14ac:dyDescent="0.3">
      <c r="G1169">
        <v>52047</v>
      </c>
      <c r="H1169" s="6">
        <v>1599.5258640000002</v>
      </c>
      <c r="I1169" s="236">
        <f>VLOOKUP(G1169,'VDs DUELOS'!$D$2:$G$1568,4,0)-H1169</f>
        <v>0</v>
      </c>
    </row>
    <row r="1170" spans="7:9" x14ac:dyDescent="0.3">
      <c r="G1170">
        <v>52056</v>
      </c>
      <c r="H1170" s="6">
        <v>2574.8194000000003</v>
      </c>
      <c r="I1170" s="236">
        <f>VLOOKUP(G1170,'VDs DUELOS'!$D$2:$G$1568,4,0)-H1170</f>
        <v>0</v>
      </c>
    </row>
    <row r="1171" spans="7:9" x14ac:dyDescent="0.3">
      <c r="G1171">
        <v>52058</v>
      </c>
      <c r="H1171" s="6">
        <v>1220.9077978947369</v>
      </c>
      <c r="I1171" s="236">
        <f>VLOOKUP(G1171,'VDs DUELOS'!$D$2:$G$1568,4,0)-H1171</f>
        <v>0</v>
      </c>
    </row>
    <row r="1172" spans="7:9" x14ac:dyDescent="0.3">
      <c r="G1172">
        <v>52060</v>
      </c>
      <c r="H1172" s="6">
        <v>0</v>
      </c>
      <c r="I1172" s="236" t="e">
        <f>VLOOKUP(G1172,'VDs DUELOS'!$D$2:$G$1568,4,0)-H1172</f>
        <v>#N/A</v>
      </c>
    </row>
    <row r="1173" spans="7:9" x14ac:dyDescent="0.3">
      <c r="G1173">
        <v>52061</v>
      </c>
      <c r="H1173" s="6">
        <v>1477.6903279999999</v>
      </c>
      <c r="I1173" s="236">
        <f>VLOOKUP(G1173,'VDs DUELOS'!$D$2:$G$1568,4,0)-H1173</f>
        <v>0</v>
      </c>
    </row>
    <row r="1174" spans="7:9" x14ac:dyDescent="0.3">
      <c r="G1174">
        <v>52064</v>
      </c>
      <c r="H1174" s="6">
        <v>1371.0045221052633</v>
      </c>
      <c r="I1174" s="236">
        <f>VLOOKUP(G1174,'VDs DUELOS'!$D$2:$G$1568,4,0)-H1174</f>
        <v>0</v>
      </c>
    </row>
    <row r="1175" spans="7:9" x14ac:dyDescent="0.3">
      <c r="G1175">
        <v>52072</v>
      </c>
      <c r="H1175" s="6">
        <v>0</v>
      </c>
      <c r="I1175" s="236" t="e">
        <f>VLOOKUP(G1175,'VDs DUELOS'!$D$2:$G$1568,4,0)-H1175</f>
        <v>#N/A</v>
      </c>
    </row>
    <row r="1176" spans="7:9" x14ac:dyDescent="0.3">
      <c r="G1176">
        <v>52078</v>
      </c>
      <c r="H1176" s="6">
        <v>1511.6333642105265</v>
      </c>
      <c r="I1176" s="236">
        <f>VLOOKUP(G1176,'VDs DUELOS'!$D$2:$G$1568,4,0)-H1176</f>
        <v>0</v>
      </c>
    </row>
    <row r="1177" spans="7:9" x14ac:dyDescent="0.3">
      <c r="G1177">
        <v>52079</v>
      </c>
      <c r="H1177" s="6">
        <v>0</v>
      </c>
      <c r="I1177" s="236" t="e">
        <f>VLOOKUP(G1177,'VDs DUELOS'!$D$2:$G$1568,4,0)-H1177</f>
        <v>#N/A</v>
      </c>
    </row>
    <row r="1178" spans="7:9" x14ac:dyDescent="0.3">
      <c r="G1178">
        <v>52087</v>
      </c>
      <c r="H1178" s="6">
        <v>0</v>
      </c>
      <c r="I1178" s="236" t="e">
        <f>VLOOKUP(G1178,'VDs DUELOS'!$D$2:$G$1568,4,0)-H1178</f>
        <v>#N/A</v>
      </c>
    </row>
    <row r="1179" spans="7:9" x14ac:dyDescent="0.3">
      <c r="G1179">
        <v>52091</v>
      </c>
      <c r="H1179" s="6">
        <v>2112.7827360000001</v>
      </c>
      <c r="I1179" s="236">
        <f>VLOOKUP(G1179,'VDs DUELOS'!$D$2:$G$1568,4,0)-H1179</f>
        <v>0</v>
      </c>
    </row>
    <row r="1180" spans="7:9" x14ac:dyDescent="0.3">
      <c r="G1180">
        <v>52099</v>
      </c>
      <c r="H1180" s="6">
        <v>1711.5756463157898</v>
      </c>
      <c r="I1180" s="236">
        <f>VLOOKUP(G1180,'VDs DUELOS'!$D$2:$G$1568,4,0)-H1180</f>
        <v>0</v>
      </c>
    </row>
    <row r="1181" spans="7:9" x14ac:dyDescent="0.3">
      <c r="G1181">
        <v>52100</v>
      </c>
      <c r="H1181" s="6">
        <v>1848.5312000000004</v>
      </c>
      <c r="I1181" s="236">
        <f>VLOOKUP(G1181,'VDs DUELOS'!$D$2:$G$1568,4,0)-H1181</f>
        <v>0</v>
      </c>
    </row>
    <row r="1182" spans="7:9" x14ac:dyDescent="0.3">
      <c r="G1182">
        <v>52109</v>
      </c>
      <c r="H1182" s="6">
        <v>1863.2756320000001</v>
      </c>
      <c r="I1182" s="236">
        <f>VLOOKUP(G1182,'VDs DUELOS'!$D$2:$G$1568,4,0)-H1182</f>
        <v>0</v>
      </c>
    </row>
    <row r="1183" spans="7:9" x14ac:dyDescent="0.3">
      <c r="G1183">
        <v>52123</v>
      </c>
      <c r="H1183" s="6">
        <v>1343.4696400000003</v>
      </c>
      <c r="I1183" s="236">
        <f>VLOOKUP(G1183,'VDs DUELOS'!$D$2:$G$1568,4,0)-H1183</f>
        <v>0</v>
      </c>
    </row>
    <row r="1184" spans="7:9" x14ac:dyDescent="0.3">
      <c r="G1184">
        <v>52124</v>
      </c>
      <c r="H1184" s="6">
        <v>1652.5399840000002</v>
      </c>
      <c r="I1184" s="236">
        <f>VLOOKUP(G1184,'VDs DUELOS'!$D$2:$G$1568,4,0)-H1184</f>
        <v>0</v>
      </c>
    </row>
    <row r="1185" spans="7:9" x14ac:dyDescent="0.3">
      <c r="G1185">
        <v>52137</v>
      </c>
      <c r="H1185" s="6">
        <v>2758.2215919999999</v>
      </c>
      <c r="I1185" s="236">
        <f>VLOOKUP(G1185,'VDs DUELOS'!$D$2:$G$1568,4,0)-H1185</f>
        <v>0</v>
      </c>
    </row>
    <row r="1186" spans="7:9" x14ac:dyDescent="0.3">
      <c r="G1186">
        <v>52143</v>
      </c>
      <c r="H1186" s="6">
        <v>2658.9771840000003</v>
      </c>
      <c r="I1186" s="236">
        <f>VLOOKUP(G1186,'VDs DUELOS'!$D$2:$G$1568,4,0)-H1186</f>
        <v>0</v>
      </c>
    </row>
    <row r="1187" spans="7:9" x14ac:dyDescent="0.3">
      <c r="G1187">
        <v>52145</v>
      </c>
      <c r="H1187" s="6">
        <v>2873.4437221052635</v>
      </c>
      <c r="I1187" s="236">
        <f>VLOOKUP(G1187,'VDs DUELOS'!$D$2:$G$1568,4,0)-H1187</f>
        <v>0</v>
      </c>
    </row>
    <row r="1188" spans="7:9" x14ac:dyDescent="0.3">
      <c r="G1188">
        <v>52149</v>
      </c>
      <c r="H1188" s="6">
        <v>1003.3419280000001</v>
      </c>
      <c r="I1188" s="236">
        <f>VLOOKUP(G1188,'VDs DUELOS'!$D$2:$G$1568,4,0)-H1188</f>
        <v>0</v>
      </c>
    </row>
    <row r="1189" spans="7:9" x14ac:dyDescent="0.3">
      <c r="G1189">
        <v>52154</v>
      </c>
      <c r="H1189" s="6">
        <v>1618.2126800000003</v>
      </c>
      <c r="I1189" s="236">
        <f>VLOOKUP(G1189,'VDs DUELOS'!$D$2:$G$1568,4,0)-H1189</f>
        <v>0</v>
      </c>
    </row>
    <row r="1190" spans="7:9" x14ac:dyDescent="0.3">
      <c r="G1190">
        <v>52155</v>
      </c>
      <c r="H1190" s="6">
        <v>1343.629232</v>
      </c>
      <c r="I1190" s="236">
        <f>VLOOKUP(G1190,'VDs DUELOS'!$D$2:$G$1568,4,0)-H1190</f>
        <v>0</v>
      </c>
    </row>
    <row r="1191" spans="7:9" x14ac:dyDescent="0.3">
      <c r="G1191">
        <v>52159</v>
      </c>
      <c r="H1191" s="6">
        <v>2649.9333919999999</v>
      </c>
      <c r="I1191" s="236">
        <f>VLOOKUP(G1191,'VDs DUELOS'!$D$2:$G$1568,4,0)-H1191</f>
        <v>0</v>
      </c>
    </row>
    <row r="1192" spans="7:9" x14ac:dyDescent="0.3">
      <c r="G1192">
        <v>52164</v>
      </c>
      <c r="H1192" s="6">
        <v>0</v>
      </c>
      <c r="I1192" s="236" t="e">
        <f>VLOOKUP(G1192,'VDs DUELOS'!$D$2:$G$1568,4,0)-H1192</f>
        <v>#N/A</v>
      </c>
    </row>
    <row r="1193" spans="7:9" x14ac:dyDescent="0.3">
      <c r="G1193">
        <v>52178</v>
      </c>
      <c r="H1193" s="6">
        <v>705.58434399999999</v>
      </c>
      <c r="I1193" s="236">
        <f>VLOOKUP(G1193,'VDs DUELOS'!$D$2:$G$1568,4,0)-H1193</f>
        <v>0</v>
      </c>
    </row>
    <row r="1194" spans="7:9" x14ac:dyDescent="0.3">
      <c r="G1194">
        <v>52183</v>
      </c>
      <c r="H1194" s="6">
        <v>1630.1614559999998</v>
      </c>
      <c r="I1194" s="236">
        <f>VLOOKUP(G1194,'VDs DUELOS'!$D$2:$G$1568,4,0)-H1194</f>
        <v>0</v>
      </c>
    </row>
    <row r="1195" spans="7:9" x14ac:dyDescent="0.3">
      <c r="G1195">
        <v>52190</v>
      </c>
      <c r="H1195" s="6">
        <v>1328.525656</v>
      </c>
      <c r="I1195" s="236">
        <f>VLOOKUP(G1195,'VDs DUELOS'!$D$2:$G$1568,4,0)-H1195</f>
        <v>0</v>
      </c>
    </row>
    <row r="1196" spans="7:9" x14ac:dyDescent="0.3">
      <c r="G1196">
        <v>52191</v>
      </c>
      <c r="H1196" s="6">
        <v>1809.0584640000002</v>
      </c>
      <c r="I1196" s="236">
        <f>VLOOKUP(G1196,'VDs DUELOS'!$D$2:$G$1568,4,0)-H1196</f>
        <v>0</v>
      </c>
    </row>
    <row r="1197" spans="7:9" x14ac:dyDescent="0.3">
      <c r="G1197">
        <v>52192</v>
      </c>
      <c r="H1197" s="6">
        <v>2713.4839760000004</v>
      </c>
      <c r="I1197" s="236">
        <f>VLOOKUP(G1197,'VDs DUELOS'!$D$2:$G$1568,4,0)-H1197</f>
        <v>0</v>
      </c>
    </row>
    <row r="1198" spans="7:9" x14ac:dyDescent="0.3">
      <c r="G1198">
        <v>52195</v>
      </c>
      <c r="H1198" s="6">
        <v>0</v>
      </c>
      <c r="I1198" s="236" t="e">
        <f>VLOOKUP(G1198,'VDs DUELOS'!$D$2:$G$1568,4,0)-H1198</f>
        <v>#N/A</v>
      </c>
    </row>
    <row r="1199" spans="7:9" x14ac:dyDescent="0.3">
      <c r="G1199">
        <v>52197</v>
      </c>
      <c r="H1199" s="6">
        <v>1756.0705333333333</v>
      </c>
      <c r="I1199" s="236">
        <f>VLOOKUP(G1199,'VDs DUELOS'!$D$2:$G$1568,4,0)-H1199</f>
        <v>0</v>
      </c>
    </row>
    <row r="1200" spans="7:9" x14ac:dyDescent="0.3">
      <c r="G1200">
        <v>52199</v>
      </c>
      <c r="H1200" s="6">
        <v>950.36653600000011</v>
      </c>
      <c r="I1200" s="236">
        <f>VLOOKUP(G1200,'VDs DUELOS'!$D$2:$G$1568,4,0)-H1200</f>
        <v>0</v>
      </c>
    </row>
    <row r="1201" spans="7:9" x14ac:dyDescent="0.3">
      <c r="G1201">
        <v>52227</v>
      </c>
      <c r="H1201" s="6">
        <v>1817.5520800000004</v>
      </c>
      <c r="I1201" s="236">
        <f>VLOOKUP(G1201,'VDs DUELOS'!$D$2:$G$1568,4,0)-H1201</f>
        <v>0</v>
      </c>
    </row>
    <row r="1202" spans="7:9" x14ac:dyDescent="0.3">
      <c r="G1202">
        <v>52229</v>
      </c>
      <c r="H1202" s="6">
        <v>2267.8886240000002</v>
      </c>
      <c r="I1202" s="236">
        <f>VLOOKUP(G1202,'VDs DUELOS'!$D$2:$G$1568,4,0)-H1202</f>
        <v>0</v>
      </c>
    </row>
    <row r="1203" spans="7:9" x14ac:dyDescent="0.3">
      <c r="G1203">
        <v>52236</v>
      </c>
      <c r="H1203" s="6">
        <v>2655.1660126315792</v>
      </c>
      <c r="I1203" s="236">
        <f>VLOOKUP(G1203,'VDs DUELOS'!$D$2:$G$1568,4,0)-H1203</f>
        <v>0</v>
      </c>
    </row>
    <row r="1204" spans="7:9" x14ac:dyDescent="0.3">
      <c r="G1204">
        <v>52237</v>
      </c>
      <c r="H1204" s="6">
        <v>2181.2288336842107</v>
      </c>
      <c r="I1204" s="236">
        <f>VLOOKUP(G1204,'VDs DUELOS'!$D$2:$G$1568,4,0)-H1204</f>
        <v>0</v>
      </c>
    </row>
    <row r="1205" spans="7:9" x14ac:dyDescent="0.3">
      <c r="G1205">
        <v>52243</v>
      </c>
      <c r="H1205" s="6">
        <v>1673.587632</v>
      </c>
      <c r="I1205" s="236">
        <f>VLOOKUP(G1205,'VDs DUELOS'!$D$2:$G$1568,4,0)-H1205</f>
        <v>0</v>
      </c>
    </row>
    <row r="1206" spans="7:9" x14ac:dyDescent="0.3">
      <c r="G1206">
        <v>52244</v>
      </c>
      <c r="H1206" s="6">
        <v>1777.6763360000002</v>
      </c>
      <c r="I1206" s="236">
        <f>VLOOKUP(G1206,'VDs DUELOS'!$D$2:$G$1568,4,0)-H1206</f>
        <v>0</v>
      </c>
    </row>
    <row r="1207" spans="7:9" x14ac:dyDescent="0.3">
      <c r="G1207">
        <v>52247</v>
      </c>
      <c r="H1207" s="6">
        <v>2405.4329680000005</v>
      </c>
      <c r="I1207" s="236">
        <f>VLOOKUP(G1207,'VDs DUELOS'!$D$2:$G$1568,4,0)-H1207</f>
        <v>0</v>
      </c>
    </row>
    <row r="1208" spans="7:9" x14ac:dyDescent="0.3">
      <c r="G1208">
        <v>52251</v>
      </c>
      <c r="H1208" s="6">
        <v>1367.4814000000003</v>
      </c>
      <c r="I1208" s="236">
        <f>VLOOKUP(G1208,'VDs DUELOS'!$D$2:$G$1568,4,0)-H1208</f>
        <v>0</v>
      </c>
    </row>
    <row r="1209" spans="7:9" x14ac:dyDescent="0.3">
      <c r="G1209">
        <v>52254</v>
      </c>
      <c r="H1209" s="6">
        <v>1749.46036</v>
      </c>
      <c r="I1209" s="236">
        <f>VLOOKUP(G1209,'VDs DUELOS'!$D$2:$G$1568,4,0)-H1209</f>
        <v>0</v>
      </c>
    </row>
    <row r="1210" spans="7:9" x14ac:dyDescent="0.3">
      <c r="G1210">
        <v>52257</v>
      </c>
      <c r="H1210" s="6">
        <v>1612.228008888889</v>
      </c>
      <c r="I1210" s="236">
        <f>VLOOKUP(G1210,'VDs DUELOS'!$D$2:$G$1568,4,0)-H1210</f>
        <v>0</v>
      </c>
    </row>
    <row r="1211" spans="7:9" x14ac:dyDescent="0.3">
      <c r="G1211">
        <v>52262</v>
      </c>
      <c r="H1211" s="6">
        <v>3234.177216</v>
      </c>
      <c r="I1211" s="236">
        <f>VLOOKUP(G1211,'VDs DUELOS'!$D$2:$G$1568,4,0)-H1211</f>
        <v>0</v>
      </c>
    </row>
    <row r="1212" spans="7:9" x14ac:dyDescent="0.3">
      <c r="G1212">
        <v>52267</v>
      </c>
      <c r="H1212" s="6">
        <v>1227.6929520000001</v>
      </c>
      <c r="I1212" s="236">
        <f>VLOOKUP(G1212,'VDs DUELOS'!$D$2:$G$1568,4,0)-H1212</f>
        <v>0</v>
      </c>
    </row>
    <row r="1213" spans="7:9" x14ac:dyDescent="0.3">
      <c r="G1213">
        <v>52268</v>
      </c>
      <c r="H1213" s="6">
        <v>1758.0771359999999</v>
      </c>
      <c r="I1213" s="236">
        <f>VLOOKUP(G1213,'VDs DUELOS'!$D$2:$G$1568,4,0)-H1213</f>
        <v>0</v>
      </c>
    </row>
    <row r="1214" spans="7:9" x14ac:dyDescent="0.3">
      <c r="G1214">
        <v>52270</v>
      </c>
      <c r="H1214" s="6">
        <v>3716.7997920000003</v>
      </c>
      <c r="I1214" s="236">
        <f>VLOOKUP(G1214,'VDs DUELOS'!$D$2:$G$1568,4,0)-H1214</f>
        <v>0</v>
      </c>
    </row>
    <row r="1215" spans="7:9" x14ac:dyDescent="0.3">
      <c r="G1215">
        <v>52274</v>
      </c>
      <c r="H1215" s="6">
        <v>1173.9303915789474</v>
      </c>
      <c r="I1215" s="236">
        <f>VLOOKUP(G1215,'VDs DUELOS'!$D$2:$G$1568,4,0)-H1215</f>
        <v>0</v>
      </c>
    </row>
    <row r="1216" spans="7:9" x14ac:dyDescent="0.3">
      <c r="G1216">
        <v>52278</v>
      </c>
      <c r="H1216" s="6">
        <v>1086.106352</v>
      </c>
      <c r="I1216" s="236">
        <f>VLOOKUP(G1216,'VDs DUELOS'!$D$2:$G$1568,4,0)-H1216</f>
        <v>0</v>
      </c>
    </row>
    <row r="1217" spans="7:9" x14ac:dyDescent="0.3">
      <c r="G1217">
        <v>52281</v>
      </c>
      <c r="H1217" s="6">
        <v>1717.5648560000002</v>
      </c>
      <c r="I1217" s="236">
        <f>VLOOKUP(G1217,'VDs DUELOS'!$D$2:$G$1568,4,0)-H1217</f>
        <v>0</v>
      </c>
    </row>
    <row r="1218" spans="7:9" x14ac:dyDescent="0.3">
      <c r="G1218">
        <v>52285</v>
      </c>
      <c r="H1218" s="6">
        <v>1628.4530189473685</v>
      </c>
      <c r="I1218" s="236">
        <f>VLOOKUP(G1218,'VDs DUELOS'!$D$2:$G$1568,4,0)-H1218</f>
        <v>0</v>
      </c>
    </row>
    <row r="1219" spans="7:9" x14ac:dyDescent="0.3">
      <c r="G1219">
        <v>52286</v>
      </c>
      <c r="H1219" s="6">
        <v>1713.0133920000001</v>
      </c>
      <c r="I1219" s="236">
        <f>VLOOKUP(G1219,'VDs DUELOS'!$D$2:$G$1568,4,0)-H1219</f>
        <v>0</v>
      </c>
    </row>
    <row r="1220" spans="7:9" x14ac:dyDescent="0.3">
      <c r="G1220">
        <v>52287</v>
      </c>
      <c r="H1220" s="6">
        <v>2100.9329279999997</v>
      </c>
      <c r="I1220" s="236">
        <f>VLOOKUP(G1220,'VDs DUELOS'!$D$2:$G$1568,4,0)-H1220</f>
        <v>0</v>
      </c>
    </row>
    <row r="1221" spans="7:9" x14ac:dyDescent="0.3">
      <c r="G1221">
        <v>52306</v>
      </c>
      <c r="H1221" s="6">
        <v>1077.5378357894738</v>
      </c>
      <c r="I1221" s="236">
        <f>VLOOKUP(G1221,'VDs DUELOS'!$D$2:$G$1568,4,0)-H1221</f>
        <v>0</v>
      </c>
    </row>
    <row r="1222" spans="7:9" x14ac:dyDescent="0.3">
      <c r="G1222">
        <v>52310</v>
      </c>
      <c r="H1222" s="6">
        <v>1553.5556977777778</v>
      </c>
      <c r="I1222" s="236">
        <f>VLOOKUP(G1222,'VDs DUELOS'!$D$2:$G$1568,4,0)-H1222</f>
        <v>0</v>
      </c>
    </row>
    <row r="1223" spans="7:9" x14ac:dyDescent="0.3">
      <c r="G1223">
        <v>52314</v>
      </c>
      <c r="H1223" s="6">
        <v>0</v>
      </c>
      <c r="I1223" s="236" t="e">
        <f>VLOOKUP(G1223,'VDs DUELOS'!$D$2:$G$1568,4,0)-H1223</f>
        <v>#N/A</v>
      </c>
    </row>
    <row r="1224" spans="7:9" x14ac:dyDescent="0.3">
      <c r="G1224">
        <v>52322</v>
      </c>
      <c r="H1224" s="6">
        <v>1442.0338080000001</v>
      </c>
      <c r="I1224" s="236">
        <f>VLOOKUP(G1224,'VDs DUELOS'!$D$2:$G$1568,4,0)-H1224</f>
        <v>0</v>
      </c>
    </row>
    <row r="1225" spans="7:9" x14ac:dyDescent="0.3">
      <c r="G1225">
        <v>52328</v>
      </c>
      <c r="H1225" s="6">
        <v>0</v>
      </c>
      <c r="I1225" s="236" t="e">
        <f>VLOOKUP(G1225,'VDs DUELOS'!$D$2:$G$1568,4,0)-H1225</f>
        <v>#N/A</v>
      </c>
    </row>
    <row r="1226" spans="7:9" x14ac:dyDescent="0.3">
      <c r="G1226">
        <v>52329</v>
      </c>
      <c r="H1226" s="6">
        <v>1417.5035600000001</v>
      </c>
      <c r="I1226" s="236">
        <f>VLOOKUP(G1226,'VDs DUELOS'!$D$2:$G$1568,4,0)-H1226</f>
        <v>0</v>
      </c>
    </row>
    <row r="1227" spans="7:9" x14ac:dyDescent="0.3">
      <c r="G1227">
        <v>52330</v>
      </c>
      <c r="H1227" s="6">
        <v>0</v>
      </c>
      <c r="I1227" s="236" t="e">
        <f>VLOOKUP(G1227,'VDs DUELOS'!$D$2:$G$1568,4,0)-H1227</f>
        <v>#N/A</v>
      </c>
    </row>
    <row r="1228" spans="7:9" x14ac:dyDescent="0.3">
      <c r="G1228">
        <v>52335</v>
      </c>
      <c r="H1228" s="6">
        <v>2083.3401840000001</v>
      </c>
      <c r="I1228" s="236">
        <f>VLOOKUP(G1228,'VDs DUELOS'!$D$2:$G$1568,4,0)-H1228</f>
        <v>0</v>
      </c>
    </row>
    <row r="1229" spans="7:9" x14ac:dyDescent="0.3">
      <c r="G1229">
        <v>52340</v>
      </c>
      <c r="H1229" s="6">
        <v>1278.7658960000001</v>
      </c>
      <c r="I1229" s="236">
        <f>VLOOKUP(G1229,'VDs DUELOS'!$D$2:$G$1568,4,0)-H1229</f>
        <v>0</v>
      </c>
    </row>
    <row r="1230" spans="7:9" x14ac:dyDescent="0.3">
      <c r="G1230">
        <v>52347</v>
      </c>
      <c r="H1230" s="6">
        <v>840.76514526315793</v>
      </c>
      <c r="I1230" s="236">
        <f>VLOOKUP(G1230,'VDs DUELOS'!$D$2:$G$1568,4,0)-H1230</f>
        <v>0</v>
      </c>
    </row>
    <row r="1231" spans="7:9" x14ac:dyDescent="0.3">
      <c r="G1231">
        <v>52350</v>
      </c>
      <c r="H1231" s="6">
        <v>1442.042504</v>
      </c>
      <c r="I1231" s="236">
        <f>VLOOKUP(G1231,'VDs DUELOS'!$D$2:$G$1568,4,0)-H1231</f>
        <v>0</v>
      </c>
    </row>
    <row r="1232" spans="7:9" x14ac:dyDescent="0.3">
      <c r="G1232">
        <v>52356</v>
      </c>
      <c r="H1232" s="6">
        <v>1309.5612463157895</v>
      </c>
      <c r="I1232" s="236">
        <f>VLOOKUP(G1232,'VDs DUELOS'!$D$2:$G$1568,4,0)-H1232</f>
        <v>0</v>
      </c>
    </row>
    <row r="1233" spans="7:9" x14ac:dyDescent="0.3">
      <c r="G1233">
        <v>52359</v>
      </c>
      <c r="H1233" s="6">
        <v>0</v>
      </c>
      <c r="I1233" s="236" t="e">
        <f>VLOOKUP(G1233,'VDs DUELOS'!$D$2:$G$1568,4,0)-H1233</f>
        <v>#N/A</v>
      </c>
    </row>
    <row r="1234" spans="7:9" x14ac:dyDescent="0.3">
      <c r="G1234">
        <v>52362</v>
      </c>
      <c r="H1234" s="6">
        <v>1761.3394526315788</v>
      </c>
      <c r="I1234" s="236">
        <f>VLOOKUP(G1234,'VDs DUELOS'!$D$2:$G$1568,4,0)-H1234</f>
        <v>0</v>
      </c>
    </row>
    <row r="1235" spans="7:9" x14ac:dyDescent="0.3">
      <c r="G1235">
        <v>52364</v>
      </c>
      <c r="H1235" s="6">
        <v>1156.7559600000002</v>
      </c>
      <c r="I1235" s="236">
        <f>VLOOKUP(G1235,'VDs DUELOS'!$D$2:$G$1568,4,0)-H1235</f>
        <v>0</v>
      </c>
    </row>
    <row r="1236" spans="7:9" x14ac:dyDescent="0.3">
      <c r="G1236">
        <v>52365</v>
      </c>
      <c r="H1236" s="6">
        <v>1083.0490480000001</v>
      </c>
      <c r="I1236" s="236">
        <f>VLOOKUP(G1236,'VDs DUELOS'!$D$2:$G$1568,4,0)-H1236</f>
        <v>0</v>
      </c>
    </row>
    <row r="1237" spans="7:9" x14ac:dyDescent="0.3">
      <c r="G1237">
        <v>52366</v>
      </c>
      <c r="H1237" s="6">
        <v>913.10104800000011</v>
      </c>
      <c r="I1237" s="236">
        <f>VLOOKUP(G1237,'VDs DUELOS'!$D$2:$G$1568,4,0)-H1237</f>
        <v>0</v>
      </c>
    </row>
    <row r="1238" spans="7:9" x14ac:dyDescent="0.3">
      <c r="G1238">
        <v>52368</v>
      </c>
      <c r="H1238" s="6">
        <v>1176.894008</v>
      </c>
      <c r="I1238" s="236">
        <f>VLOOKUP(G1238,'VDs DUELOS'!$D$2:$G$1568,4,0)-H1238</f>
        <v>0</v>
      </c>
    </row>
    <row r="1239" spans="7:9" x14ac:dyDescent="0.3">
      <c r="G1239">
        <v>52369</v>
      </c>
      <c r="H1239" s="6">
        <v>880.78135578947376</v>
      </c>
      <c r="I1239" s="236">
        <f>VLOOKUP(G1239,'VDs DUELOS'!$D$2:$G$1568,4,0)-H1239</f>
        <v>0</v>
      </c>
    </row>
    <row r="1240" spans="7:9" x14ac:dyDescent="0.3">
      <c r="G1240">
        <v>52372</v>
      </c>
      <c r="H1240" s="6">
        <v>0</v>
      </c>
      <c r="I1240" s="236" t="e">
        <f>VLOOKUP(G1240,'VDs DUELOS'!$D$2:$G$1568,4,0)-H1240</f>
        <v>#N/A</v>
      </c>
    </row>
    <row r="1241" spans="7:9" x14ac:dyDescent="0.3">
      <c r="G1241">
        <v>52376</v>
      </c>
      <c r="H1241" s="6">
        <v>1408.1581280000003</v>
      </c>
      <c r="I1241" s="236">
        <f>VLOOKUP(G1241,'VDs DUELOS'!$D$2:$G$1568,4,0)-H1241</f>
        <v>0</v>
      </c>
    </row>
    <row r="1242" spans="7:9" x14ac:dyDescent="0.3">
      <c r="G1242">
        <v>52379</v>
      </c>
      <c r="H1242" s="6">
        <v>1328.9632160000001</v>
      </c>
      <c r="I1242" s="236">
        <f>VLOOKUP(G1242,'VDs DUELOS'!$D$2:$G$1568,4,0)-H1242</f>
        <v>0</v>
      </c>
    </row>
    <row r="1243" spans="7:9" x14ac:dyDescent="0.3">
      <c r="G1243">
        <v>52381</v>
      </c>
      <c r="H1243" s="6">
        <v>1495.2136559999999</v>
      </c>
      <c r="I1243" s="236">
        <f>VLOOKUP(G1243,'VDs DUELOS'!$D$2:$G$1568,4,0)-H1243</f>
        <v>0</v>
      </c>
    </row>
    <row r="1244" spans="7:9" x14ac:dyDescent="0.3">
      <c r="G1244">
        <v>52382</v>
      </c>
      <c r="H1244" s="6">
        <v>1666.9588639999999</v>
      </c>
      <c r="I1244" s="236">
        <f>VLOOKUP(G1244,'VDs DUELOS'!$D$2:$G$1568,4,0)-H1244</f>
        <v>0</v>
      </c>
    </row>
    <row r="1245" spans="7:9" x14ac:dyDescent="0.3">
      <c r="G1245">
        <v>52383</v>
      </c>
      <c r="H1245" s="6">
        <v>1865.8099200000001</v>
      </c>
      <c r="I1245" s="236">
        <f>VLOOKUP(G1245,'VDs DUELOS'!$D$2:$G$1568,4,0)-H1245</f>
        <v>0</v>
      </c>
    </row>
    <row r="1246" spans="7:9" x14ac:dyDescent="0.3">
      <c r="G1246">
        <v>52384</v>
      </c>
      <c r="H1246" s="6">
        <v>0</v>
      </c>
      <c r="I1246" s="236" t="e">
        <f>VLOOKUP(G1246,'VDs DUELOS'!$D$2:$G$1568,4,0)-H1246</f>
        <v>#N/A</v>
      </c>
    </row>
    <row r="1247" spans="7:9" x14ac:dyDescent="0.3">
      <c r="G1247">
        <v>52388</v>
      </c>
      <c r="H1247" s="6">
        <v>1258.159928</v>
      </c>
      <c r="I1247" s="236">
        <f>VLOOKUP(G1247,'VDs DUELOS'!$D$2:$G$1568,4,0)-H1247</f>
        <v>0</v>
      </c>
    </row>
    <row r="1248" spans="7:9" x14ac:dyDescent="0.3">
      <c r="G1248">
        <v>52401</v>
      </c>
      <c r="H1248" s="6">
        <v>0</v>
      </c>
      <c r="I1248" s="236" t="e">
        <f>VLOOKUP(G1248,'VDs DUELOS'!$D$2:$G$1568,4,0)-H1248</f>
        <v>#N/A</v>
      </c>
    </row>
    <row r="1249" spans="7:9" x14ac:dyDescent="0.3">
      <c r="G1249">
        <v>52408</v>
      </c>
      <c r="H1249" s="6">
        <v>1432.133372631579</v>
      </c>
      <c r="I1249" s="236">
        <f>VLOOKUP(G1249,'VDs DUELOS'!$D$2:$G$1568,4,0)-H1249</f>
        <v>0</v>
      </c>
    </row>
    <row r="1250" spans="7:9" x14ac:dyDescent="0.3">
      <c r="G1250">
        <v>52411</v>
      </c>
      <c r="H1250" s="6">
        <v>1715.6485600000001</v>
      </c>
      <c r="I1250" s="236">
        <f>VLOOKUP(G1250,'VDs DUELOS'!$D$2:$G$1568,4,0)-H1250</f>
        <v>0</v>
      </c>
    </row>
    <row r="1251" spans="7:9" x14ac:dyDescent="0.3">
      <c r="G1251">
        <v>52416</v>
      </c>
      <c r="H1251" s="6">
        <v>1361.0876639999999</v>
      </c>
      <c r="I1251" s="236">
        <f>VLOOKUP(G1251,'VDs DUELOS'!$D$2:$G$1568,4,0)-H1251</f>
        <v>0</v>
      </c>
    </row>
    <row r="1252" spans="7:9" x14ac:dyDescent="0.3">
      <c r="G1252">
        <v>52417</v>
      </c>
      <c r="H1252" s="6">
        <v>1695.879107368421</v>
      </c>
      <c r="I1252" s="236">
        <f>VLOOKUP(G1252,'VDs DUELOS'!$D$2:$G$1568,4,0)-H1252</f>
        <v>0</v>
      </c>
    </row>
    <row r="1253" spans="7:9" x14ac:dyDescent="0.3">
      <c r="G1253">
        <v>52418</v>
      </c>
      <c r="H1253" s="6">
        <v>1071.2617852631581</v>
      </c>
      <c r="I1253" s="236" t="e">
        <f>VLOOKUP(G1253,'VDs DUELOS'!$D$2:$G$1568,4,0)-H1253</f>
        <v>#N/A</v>
      </c>
    </row>
    <row r="1254" spans="7:9" x14ac:dyDescent="0.3">
      <c r="G1254">
        <v>52419</v>
      </c>
      <c r="H1254" s="6">
        <v>2003.7947621052631</v>
      </c>
      <c r="I1254" s="236">
        <f>VLOOKUP(G1254,'VDs DUELOS'!$D$2:$G$1568,4,0)-H1254</f>
        <v>0</v>
      </c>
    </row>
    <row r="1255" spans="7:9" x14ac:dyDescent="0.3">
      <c r="G1255">
        <v>52422</v>
      </c>
      <c r="H1255" s="6">
        <v>1576.9105094736844</v>
      </c>
      <c r="I1255" s="236">
        <f>VLOOKUP(G1255,'VDs DUELOS'!$D$2:$G$1568,4,0)-H1255</f>
        <v>0</v>
      </c>
    </row>
    <row r="1256" spans="7:9" x14ac:dyDescent="0.3">
      <c r="G1256">
        <v>52423</v>
      </c>
      <c r="H1256" s="6">
        <v>2590.0434021052633</v>
      </c>
      <c r="I1256" s="236">
        <f>VLOOKUP(G1256,'VDs DUELOS'!$D$2:$G$1568,4,0)-H1256</f>
        <v>0</v>
      </c>
    </row>
    <row r="1257" spans="7:9" x14ac:dyDescent="0.3">
      <c r="G1257">
        <v>52429</v>
      </c>
      <c r="H1257" s="6">
        <v>0</v>
      </c>
      <c r="I1257" s="236" t="e">
        <f>VLOOKUP(G1257,'VDs DUELOS'!$D$2:$G$1568,4,0)-H1257</f>
        <v>#N/A</v>
      </c>
    </row>
    <row r="1258" spans="7:9" x14ac:dyDescent="0.3">
      <c r="G1258">
        <v>52434</v>
      </c>
      <c r="H1258" s="6">
        <v>0</v>
      </c>
      <c r="I1258" s="236" t="e">
        <f>VLOOKUP(G1258,'VDs DUELOS'!$D$2:$G$1568,4,0)-H1258</f>
        <v>#N/A</v>
      </c>
    </row>
    <row r="1259" spans="7:9" x14ac:dyDescent="0.3">
      <c r="G1259">
        <v>52441</v>
      </c>
      <c r="H1259" s="6">
        <v>0</v>
      </c>
      <c r="I1259" s="236" t="e">
        <f>VLOOKUP(G1259,'VDs DUELOS'!$D$2:$G$1568,4,0)-H1259</f>
        <v>#N/A</v>
      </c>
    </row>
    <row r="1260" spans="7:9" x14ac:dyDescent="0.3">
      <c r="G1260">
        <v>52456</v>
      </c>
      <c r="H1260" s="6">
        <v>1687.2664000000002</v>
      </c>
      <c r="I1260" s="236">
        <f>VLOOKUP(G1260,'VDs DUELOS'!$D$2:$G$1568,4,0)-H1260</f>
        <v>0</v>
      </c>
    </row>
    <row r="1261" spans="7:9" x14ac:dyDescent="0.3">
      <c r="G1261">
        <v>52459</v>
      </c>
      <c r="H1261" s="6">
        <v>1970.8166000000001</v>
      </c>
      <c r="I1261" s="236">
        <f>VLOOKUP(G1261,'VDs DUELOS'!$D$2:$G$1568,4,0)-H1261</f>
        <v>0</v>
      </c>
    </row>
    <row r="1262" spans="7:9" x14ac:dyDescent="0.3">
      <c r="G1262">
        <v>52485</v>
      </c>
      <c r="H1262" s="6">
        <v>717.36831200000006</v>
      </c>
      <c r="I1262" s="236">
        <f>VLOOKUP(G1262,'VDs DUELOS'!$D$2:$G$1568,4,0)-H1262</f>
        <v>0</v>
      </c>
    </row>
    <row r="1263" spans="7:9" x14ac:dyDescent="0.3">
      <c r="G1263">
        <v>52495</v>
      </c>
      <c r="H1263" s="6">
        <v>2186.5592320000001</v>
      </c>
      <c r="I1263" s="236">
        <f>VLOOKUP(G1263,'VDs DUELOS'!$D$2:$G$1568,4,0)-H1263</f>
        <v>0</v>
      </c>
    </row>
    <row r="1264" spans="7:9" x14ac:dyDescent="0.3">
      <c r="G1264">
        <v>52497</v>
      </c>
      <c r="H1264" s="6">
        <v>1054.55492</v>
      </c>
      <c r="I1264" s="236">
        <f>VLOOKUP(G1264,'VDs DUELOS'!$D$2:$G$1568,4,0)-H1264</f>
        <v>0</v>
      </c>
    </row>
    <row r="1265" spans="7:9" x14ac:dyDescent="0.3">
      <c r="G1265">
        <v>52507</v>
      </c>
      <c r="H1265" s="6">
        <v>1863.1699520000002</v>
      </c>
      <c r="I1265" s="236">
        <f>VLOOKUP(G1265,'VDs DUELOS'!$D$2:$G$1568,4,0)-H1265</f>
        <v>0</v>
      </c>
    </row>
    <row r="1266" spans="7:9" x14ac:dyDescent="0.3">
      <c r="G1266">
        <v>52508</v>
      </c>
      <c r="H1266" s="6">
        <v>0</v>
      </c>
      <c r="I1266" s="236" t="e">
        <f>VLOOKUP(G1266,'VDs DUELOS'!$D$2:$G$1568,4,0)-H1266</f>
        <v>#N/A</v>
      </c>
    </row>
    <row r="1267" spans="7:9" x14ac:dyDescent="0.3">
      <c r="G1267">
        <v>52509</v>
      </c>
      <c r="H1267" s="6">
        <v>1172.1912639999998</v>
      </c>
      <c r="I1267" s="236">
        <f>VLOOKUP(G1267,'VDs DUELOS'!$D$2:$G$1568,4,0)-H1267</f>
        <v>0</v>
      </c>
    </row>
    <row r="1268" spans="7:9" x14ac:dyDescent="0.3">
      <c r="G1268">
        <v>52524</v>
      </c>
      <c r="H1268" s="6">
        <v>0</v>
      </c>
      <c r="I1268" s="236" t="e">
        <f>VLOOKUP(G1268,'VDs DUELOS'!$D$2:$G$1568,4,0)-H1268</f>
        <v>#N/A</v>
      </c>
    </row>
    <row r="1269" spans="7:9" x14ac:dyDescent="0.3">
      <c r="G1269">
        <v>52526</v>
      </c>
      <c r="H1269" s="6">
        <v>1606.4211120000002</v>
      </c>
      <c r="I1269" s="236">
        <f>VLOOKUP(G1269,'VDs DUELOS'!$D$2:$G$1568,4,0)-H1269</f>
        <v>0</v>
      </c>
    </row>
    <row r="1270" spans="7:9" x14ac:dyDescent="0.3">
      <c r="G1270">
        <v>52531</v>
      </c>
      <c r="H1270" s="6">
        <v>2596.7563360000004</v>
      </c>
      <c r="I1270" s="236">
        <f>VLOOKUP(G1270,'VDs DUELOS'!$D$2:$G$1568,4,0)-H1270</f>
        <v>0</v>
      </c>
    </row>
    <row r="1271" spans="7:9" x14ac:dyDescent="0.3">
      <c r="G1271">
        <v>52532</v>
      </c>
      <c r="H1271" s="6">
        <v>1640.2074239999999</v>
      </c>
      <c r="I1271" s="236">
        <f>VLOOKUP(G1271,'VDs DUELOS'!$D$2:$G$1568,4,0)-H1271</f>
        <v>0</v>
      </c>
    </row>
    <row r="1272" spans="7:9" x14ac:dyDescent="0.3">
      <c r="G1272">
        <v>52534</v>
      </c>
      <c r="H1272" s="6">
        <v>1160.5671360000001</v>
      </c>
      <c r="I1272" s="236">
        <f>VLOOKUP(G1272,'VDs DUELOS'!$D$2:$G$1568,4,0)-H1272</f>
        <v>0</v>
      </c>
    </row>
    <row r="1273" spans="7:9" x14ac:dyDescent="0.3">
      <c r="G1273">
        <v>52539</v>
      </c>
      <c r="H1273" s="6">
        <v>1588.6692480000002</v>
      </c>
      <c r="I1273" s="236">
        <f>VLOOKUP(G1273,'VDs DUELOS'!$D$2:$G$1568,4,0)-H1273</f>
        <v>0</v>
      </c>
    </row>
    <row r="1274" spans="7:9" x14ac:dyDescent="0.3">
      <c r="G1274">
        <v>52542</v>
      </c>
      <c r="H1274" s="6">
        <v>1618.8381280000003</v>
      </c>
      <c r="I1274" s="236">
        <f>VLOOKUP(G1274,'VDs DUELOS'!$D$2:$G$1568,4,0)-H1274</f>
        <v>0</v>
      </c>
    </row>
    <row r="1275" spans="7:9" x14ac:dyDescent="0.3">
      <c r="G1275">
        <v>52543</v>
      </c>
      <c r="H1275" s="6">
        <v>1940.2155031578948</v>
      </c>
      <c r="I1275" s="236">
        <f>VLOOKUP(G1275,'VDs DUELOS'!$D$2:$G$1568,4,0)-H1275</f>
        <v>0</v>
      </c>
    </row>
    <row r="1276" spans="7:9" x14ac:dyDescent="0.3">
      <c r="G1276">
        <v>52546</v>
      </c>
      <c r="H1276" s="6">
        <v>1194.2496640000002</v>
      </c>
      <c r="I1276" s="236">
        <f>VLOOKUP(G1276,'VDs DUELOS'!$D$2:$G$1568,4,0)-H1276</f>
        <v>0</v>
      </c>
    </row>
    <row r="1277" spans="7:9" x14ac:dyDescent="0.3">
      <c r="G1277">
        <v>52554</v>
      </c>
      <c r="H1277" s="6">
        <v>1275.1001094736844</v>
      </c>
      <c r="I1277" s="236">
        <f>VLOOKUP(G1277,'VDs DUELOS'!$D$2:$G$1568,4,0)-H1277</f>
        <v>0</v>
      </c>
    </row>
    <row r="1278" spans="7:9" x14ac:dyDescent="0.3">
      <c r="G1278">
        <v>52559</v>
      </c>
      <c r="H1278" s="6">
        <v>800.35554400000001</v>
      </c>
      <c r="I1278" s="236">
        <f>VLOOKUP(G1278,'VDs DUELOS'!$D$2:$G$1568,4,0)-H1278</f>
        <v>0</v>
      </c>
    </row>
    <row r="1279" spans="7:9" x14ac:dyDescent="0.3">
      <c r="G1279">
        <v>52563</v>
      </c>
      <c r="H1279" s="6">
        <v>1391.2363680000001</v>
      </c>
      <c r="I1279" s="236">
        <f>VLOOKUP(G1279,'VDs DUELOS'!$D$2:$G$1568,4,0)-H1279</f>
        <v>0</v>
      </c>
    </row>
    <row r="1280" spans="7:9" x14ac:dyDescent="0.3">
      <c r="G1280">
        <v>52566</v>
      </c>
      <c r="H1280" s="6">
        <v>2208.1370694736847</v>
      </c>
      <c r="I1280" s="236">
        <f>VLOOKUP(G1280,'VDs DUELOS'!$D$2:$G$1568,4,0)-H1280</f>
        <v>0</v>
      </c>
    </row>
    <row r="1281" spans="7:9" x14ac:dyDescent="0.3">
      <c r="G1281">
        <v>52578</v>
      </c>
      <c r="H1281" s="6">
        <v>1155.1704560000001</v>
      </c>
      <c r="I1281" s="236">
        <f>VLOOKUP(G1281,'VDs DUELOS'!$D$2:$G$1568,4,0)-H1281</f>
        <v>0</v>
      </c>
    </row>
    <row r="1282" spans="7:9" x14ac:dyDescent="0.3">
      <c r="G1282">
        <v>52588</v>
      </c>
      <c r="H1282" s="6">
        <v>1151.5112080000001</v>
      </c>
      <c r="I1282" s="236">
        <f>VLOOKUP(G1282,'VDs DUELOS'!$D$2:$G$1568,4,0)-H1282</f>
        <v>0</v>
      </c>
    </row>
    <row r="1283" spans="7:9" x14ac:dyDescent="0.3">
      <c r="G1283">
        <v>52589</v>
      </c>
      <c r="H1283" s="6">
        <v>981.97774315789468</v>
      </c>
      <c r="I1283" s="236">
        <f>VLOOKUP(G1283,'VDs DUELOS'!$D$2:$G$1568,4,0)-H1283</f>
        <v>0</v>
      </c>
    </row>
    <row r="1284" spans="7:9" x14ac:dyDescent="0.3">
      <c r="G1284">
        <v>52592</v>
      </c>
      <c r="H1284" s="6">
        <v>1333.5372</v>
      </c>
      <c r="I1284" s="236">
        <f>VLOOKUP(G1284,'VDs DUELOS'!$D$2:$G$1568,4,0)-H1284</f>
        <v>0</v>
      </c>
    </row>
    <row r="1285" spans="7:9" x14ac:dyDescent="0.3">
      <c r="G1285">
        <v>52593</v>
      </c>
      <c r="H1285" s="6">
        <v>1109.0792799999999</v>
      </c>
      <c r="I1285" s="236">
        <f>VLOOKUP(G1285,'VDs DUELOS'!$D$2:$G$1568,4,0)-H1285</f>
        <v>0</v>
      </c>
    </row>
    <row r="1286" spans="7:9" x14ac:dyDescent="0.3">
      <c r="G1286">
        <v>52595</v>
      </c>
      <c r="H1286" s="6">
        <v>4864.7702399999998</v>
      </c>
      <c r="I1286" s="236">
        <f>VLOOKUP(G1286,'VDs DUELOS'!$D$2:$G$1568,4,0)-H1286</f>
        <v>0</v>
      </c>
    </row>
    <row r="1287" spans="7:9" x14ac:dyDescent="0.3">
      <c r="G1287">
        <v>52597</v>
      </c>
      <c r="H1287" s="6">
        <v>1954.1439915789479</v>
      </c>
      <c r="I1287" s="236">
        <f>VLOOKUP(G1287,'VDs DUELOS'!$D$2:$G$1568,4,0)-H1287</f>
        <v>0</v>
      </c>
    </row>
    <row r="1288" spans="7:9" x14ac:dyDescent="0.3">
      <c r="G1288">
        <v>52598</v>
      </c>
      <c r="H1288" s="6">
        <v>1530.979132631579</v>
      </c>
      <c r="I1288" s="236">
        <f>VLOOKUP(G1288,'VDs DUELOS'!$D$2:$G$1568,4,0)-H1288</f>
        <v>0</v>
      </c>
    </row>
    <row r="1289" spans="7:9" x14ac:dyDescent="0.3">
      <c r="G1289">
        <v>52604</v>
      </c>
      <c r="H1289" s="6">
        <v>1219.6327157894737</v>
      </c>
      <c r="I1289" s="236">
        <f>VLOOKUP(G1289,'VDs DUELOS'!$D$2:$G$1568,4,0)-H1289</f>
        <v>0</v>
      </c>
    </row>
    <row r="1290" spans="7:9" x14ac:dyDescent="0.3">
      <c r="G1290">
        <v>52612</v>
      </c>
      <c r="H1290" s="6">
        <v>1457.2766000000001</v>
      </c>
      <c r="I1290" s="236">
        <f>VLOOKUP(G1290,'VDs DUELOS'!$D$2:$G$1568,4,0)-H1290</f>
        <v>0</v>
      </c>
    </row>
    <row r="1291" spans="7:9" x14ac:dyDescent="0.3">
      <c r="G1291">
        <v>52615</v>
      </c>
      <c r="H1291" s="6">
        <v>1470.984952</v>
      </c>
      <c r="I1291" s="236">
        <f>VLOOKUP(G1291,'VDs DUELOS'!$D$2:$G$1568,4,0)-H1291</f>
        <v>0</v>
      </c>
    </row>
    <row r="1292" spans="7:9" x14ac:dyDescent="0.3">
      <c r="G1292">
        <v>52619</v>
      </c>
      <c r="H1292" s="6">
        <v>1344.9995781818184</v>
      </c>
      <c r="I1292" s="236" t="e">
        <f>VLOOKUP(G1292,'VDs DUELOS'!$D$2:$G$1568,4,0)-H1292</f>
        <v>#N/A</v>
      </c>
    </row>
    <row r="1293" spans="7:9" x14ac:dyDescent="0.3">
      <c r="G1293">
        <v>52625</v>
      </c>
      <c r="H1293" s="6">
        <v>1344.6609280000002</v>
      </c>
      <c r="I1293" s="236">
        <f>VLOOKUP(G1293,'VDs DUELOS'!$D$2:$G$1568,4,0)-H1293</f>
        <v>0</v>
      </c>
    </row>
    <row r="1294" spans="7:9" x14ac:dyDescent="0.3">
      <c r="G1294">
        <v>52629</v>
      </c>
      <c r="H1294" s="6">
        <v>1244.6949360000001</v>
      </c>
      <c r="I1294" s="236">
        <f>VLOOKUP(G1294,'VDs DUELOS'!$D$2:$G$1568,4,0)-H1294</f>
        <v>0</v>
      </c>
    </row>
    <row r="1295" spans="7:9" x14ac:dyDescent="0.3">
      <c r="G1295">
        <v>52630</v>
      </c>
      <c r="H1295" s="6">
        <v>1599.9665684210527</v>
      </c>
      <c r="I1295" s="236">
        <f>VLOOKUP(G1295,'VDs DUELOS'!$D$2:$G$1568,4,0)-H1295</f>
        <v>0</v>
      </c>
    </row>
    <row r="1296" spans="7:9" x14ac:dyDescent="0.3">
      <c r="G1296">
        <v>52631</v>
      </c>
      <c r="H1296" s="6">
        <v>1205.4518568421051</v>
      </c>
      <c r="I1296" s="236">
        <f>VLOOKUP(G1296,'VDs DUELOS'!$D$2:$G$1568,4,0)-H1296</f>
        <v>0</v>
      </c>
    </row>
    <row r="1297" spans="7:9" x14ac:dyDescent="0.3">
      <c r="G1297">
        <v>52632</v>
      </c>
      <c r="H1297" s="6">
        <v>1110.8854063157894</v>
      </c>
      <c r="I1297" s="236">
        <f>VLOOKUP(G1297,'VDs DUELOS'!$D$2:$G$1568,4,0)-H1297</f>
        <v>0</v>
      </c>
    </row>
    <row r="1298" spans="7:9" x14ac:dyDescent="0.3">
      <c r="G1298">
        <v>52633</v>
      </c>
      <c r="H1298" s="6">
        <v>838.62828800000011</v>
      </c>
      <c r="I1298" s="236">
        <f>VLOOKUP(G1298,'VDs DUELOS'!$D$2:$G$1568,4,0)-H1298</f>
        <v>0</v>
      </c>
    </row>
    <row r="1299" spans="7:9" x14ac:dyDescent="0.3">
      <c r="G1299">
        <v>52640</v>
      </c>
      <c r="H1299" s="6">
        <v>1481.2621600000002</v>
      </c>
      <c r="I1299" s="236">
        <f>VLOOKUP(G1299,'VDs DUELOS'!$D$2:$G$1568,4,0)-H1299</f>
        <v>0</v>
      </c>
    </row>
    <row r="1300" spans="7:9" x14ac:dyDescent="0.3">
      <c r="G1300">
        <v>52642</v>
      </c>
      <c r="H1300" s="6">
        <v>1808.5739789473682</v>
      </c>
      <c r="I1300" s="236">
        <f>VLOOKUP(G1300,'VDs DUELOS'!$D$2:$G$1568,4,0)-H1300</f>
        <v>0</v>
      </c>
    </row>
    <row r="1301" spans="7:9" x14ac:dyDescent="0.3">
      <c r="G1301">
        <v>52644</v>
      </c>
      <c r="H1301" s="6">
        <v>1018.5531040000001</v>
      </c>
      <c r="I1301" s="236">
        <f>VLOOKUP(G1301,'VDs DUELOS'!$D$2:$G$1568,4,0)-H1301</f>
        <v>0</v>
      </c>
    </row>
    <row r="1302" spans="7:9" x14ac:dyDescent="0.3">
      <c r="G1302">
        <v>52645</v>
      </c>
      <c r="H1302" s="6">
        <v>867.15304800000001</v>
      </c>
      <c r="I1302" s="236">
        <f>VLOOKUP(G1302,'VDs DUELOS'!$D$2:$G$1568,4,0)-H1302</f>
        <v>0</v>
      </c>
    </row>
    <row r="1303" spans="7:9" x14ac:dyDescent="0.3">
      <c r="G1303">
        <v>52653</v>
      </c>
      <c r="H1303" s="6">
        <v>1840.7549040000004</v>
      </c>
      <c r="I1303" s="236">
        <f>VLOOKUP(G1303,'VDs DUELOS'!$D$2:$G$1568,4,0)-H1303</f>
        <v>0</v>
      </c>
    </row>
    <row r="1304" spans="7:9" x14ac:dyDescent="0.3">
      <c r="G1304">
        <v>52656</v>
      </c>
      <c r="H1304" s="6">
        <v>2222.1052968421054</v>
      </c>
      <c r="I1304" s="236">
        <f>VLOOKUP(G1304,'VDs DUELOS'!$D$2:$G$1568,4,0)-H1304</f>
        <v>0</v>
      </c>
    </row>
    <row r="1305" spans="7:9" x14ac:dyDescent="0.3">
      <c r="G1305">
        <v>52657</v>
      </c>
      <c r="H1305" s="6">
        <v>0</v>
      </c>
      <c r="I1305" s="236" t="e">
        <f>VLOOKUP(G1305,'VDs DUELOS'!$D$2:$G$1568,4,0)-H1305</f>
        <v>#N/A</v>
      </c>
    </row>
    <row r="1306" spans="7:9" x14ac:dyDescent="0.3">
      <c r="G1306">
        <v>52659</v>
      </c>
      <c r="H1306" s="6">
        <v>819.07695200000001</v>
      </c>
      <c r="I1306" s="236">
        <f>VLOOKUP(G1306,'VDs DUELOS'!$D$2:$G$1568,4,0)-H1306</f>
        <v>0</v>
      </c>
    </row>
    <row r="1307" spans="7:9" x14ac:dyDescent="0.3">
      <c r="G1307">
        <v>52660</v>
      </c>
      <c r="H1307" s="6">
        <v>1099.6805333333334</v>
      </c>
      <c r="I1307" s="236">
        <f>VLOOKUP(G1307,'VDs DUELOS'!$D$2:$G$1568,4,0)-H1307</f>
        <v>0</v>
      </c>
    </row>
    <row r="1308" spans="7:9" x14ac:dyDescent="0.3">
      <c r="G1308">
        <v>52661</v>
      </c>
      <c r="H1308" s="6">
        <v>1441.643472</v>
      </c>
      <c r="I1308" s="236">
        <f>VLOOKUP(G1308,'VDs DUELOS'!$D$2:$G$1568,4,0)-H1308</f>
        <v>0</v>
      </c>
    </row>
    <row r="1309" spans="7:9" x14ac:dyDescent="0.3">
      <c r="G1309">
        <v>52665</v>
      </c>
      <c r="H1309" s="6">
        <v>1881.7907759999998</v>
      </c>
      <c r="I1309" s="236">
        <f>VLOOKUP(G1309,'VDs DUELOS'!$D$2:$G$1568,4,0)-H1309</f>
        <v>0</v>
      </c>
    </row>
    <row r="1310" spans="7:9" x14ac:dyDescent="0.3">
      <c r="G1310">
        <v>52666</v>
      </c>
      <c r="H1310" s="6">
        <v>1170.717672</v>
      </c>
      <c r="I1310" s="236">
        <f>VLOOKUP(G1310,'VDs DUELOS'!$D$2:$G$1568,4,0)-H1310</f>
        <v>0</v>
      </c>
    </row>
    <row r="1311" spans="7:9" x14ac:dyDescent="0.3">
      <c r="G1311">
        <v>52667</v>
      </c>
      <c r="H1311" s="6">
        <v>2469.8639242105264</v>
      </c>
      <c r="I1311" s="236">
        <f>VLOOKUP(G1311,'VDs DUELOS'!$D$2:$G$1568,4,0)-H1311</f>
        <v>0</v>
      </c>
    </row>
    <row r="1312" spans="7:9" x14ac:dyDescent="0.3">
      <c r="G1312">
        <v>52669</v>
      </c>
      <c r="H1312" s="6">
        <v>1183.37032</v>
      </c>
      <c r="I1312" s="236">
        <f>VLOOKUP(G1312,'VDs DUELOS'!$D$2:$G$1568,4,0)-H1312</f>
        <v>0</v>
      </c>
    </row>
    <row r="1313" spans="7:9" x14ac:dyDescent="0.3">
      <c r="G1313">
        <v>52672</v>
      </c>
      <c r="H1313" s="6">
        <v>-311.23581600000006</v>
      </c>
      <c r="I1313" s="236" t="e">
        <f>VLOOKUP(G1313,'VDs DUELOS'!$D$2:$G$1568,4,0)-H1313</f>
        <v>#N/A</v>
      </c>
    </row>
    <row r="1314" spans="7:9" x14ac:dyDescent="0.3">
      <c r="G1314">
        <v>52674</v>
      </c>
      <c r="H1314" s="6">
        <v>-0.36731200000000175</v>
      </c>
      <c r="I1314" s="236" t="e">
        <f>VLOOKUP(G1314,'VDs DUELOS'!$D$2:$G$1568,4,0)-H1314</f>
        <v>#N/A</v>
      </c>
    </row>
    <row r="1315" spans="7:9" x14ac:dyDescent="0.3">
      <c r="G1315">
        <v>52678</v>
      </c>
      <c r="H1315" s="6">
        <v>0</v>
      </c>
      <c r="I1315" s="236" t="e">
        <f>VLOOKUP(G1315,'VDs DUELOS'!$D$2:$G$1568,4,0)-H1315</f>
        <v>#N/A</v>
      </c>
    </row>
    <row r="1316" spans="7:9" x14ac:dyDescent="0.3">
      <c r="G1316">
        <v>52679</v>
      </c>
      <c r="H1316" s="6">
        <v>1469.521574736842</v>
      </c>
      <c r="I1316" s="236">
        <f>VLOOKUP(G1316,'VDs DUELOS'!$D$2:$G$1568,4,0)-H1316</f>
        <v>0</v>
      </c>
    </row>
    <row r="1317" spans="7:9" x14ac:dyDescent="0.3">
      <c r="G1317">
        <v>52682</v>
      </c>
      <c r="H1317" s="6">
        <v>1595.9223915789473</v>
      </c>
      <c r="I1317" s="236">
        <f>VLOOKUP(G1317,'VDs DUELOS'!$D$2:$G$1568,4,0)-H1317</f>
        <v>0</v>
      </c>
    </row>
    <row r="1318" spans="7:9" x14ac:dyDescent="0.3">
      <c r="G1318">
        <v>52689</v>
      </c>
      <c r="H1318" s="6">
        <v>1599.820856</v>
      </c>
      <c r="I1318" s="236">
        <f>VLOOKUP(G1318,'VDs DUELOS'!$D$2:$G$1568,4,0)-H1318</f>
        <v>0</v>
      </c>
    </row>
    <row r="1319" spans="7:9" x14ac:dyDescent="0.3">
      <c r="G1319">
        <v>52691</v>
      </c>
      <c r="H1319" s="6">
        <v>1811.831477894737</v>
      </c>
      <c r="I1319" s="236">
        <f>VLOOKUP(G1319,'VDs DUELOS'!$D$2:$G$1568,4,0)-H1319</f>
        <v>0</v>
      </c>
    </row>
    <row r="1320" spans="7:9" x14ac:dyDescent="0.3">
      <c r="G1320">
        <v>52694</v>
      </c>
      <c r="H1320" s="6">
        <v>0</v>
      </c>
      <c r="I1320" s="236" t="e">
        <f>VLOOKUP(G1320,'VDs DUELOS'!$D$2:$G$1568,4,0)-H1320</f>
        <v>#N/A</v>
      </c>
    </row>
    <row r="1321" spans="7:9" x14ac:dyDescent="0.3">
      <c r="G1321">
        <v>52697</v>
      </c>
      <c r="H1321" s="6">
        <v>2040.0678222222223</v>
      </c>
      <c r="I1321" s="236">
        <f>VLOOKUP(G1321,'VDs DUELOS'!$D$2:$G$1568,4,0)-H1321</f>
        <v>0</v>
      </c>
    </row>
    <row r="1322" spans="7:9" x14ac:dyDescent="0.3">
      <c r="G1322">
        <v>52699</v>
      </c>
      <c r="H1322" s="6">
        <v>1503.1878989473685</v>
      </c>
      <c r="I1322" s="236">
        <f>VLOOKUP(G1322,'VDs DUELOS'!$D$2:$G$1568,4,0)-H1322</f>
        <v>0</v>
      </c>
    </row>
    <row r="1323" spans="7:9" x14ac:dyDescent="0.3">
      <c r="G1323">
        <v>52715</v>
      </c>
      <c r="H1323" s="6">
        <v>1312.6865280000002</v>
      </c>
      <c r="I1323" s="236">
        <f>VLOOKUP(G1323,'VDs DUELOS'!$D$2:$G$1568,4,0)-H1323</f>
        <v>0</v>
      </c>
    </row>
    <row r="1324" spans="7:9" x14ac:dyDescent="0.3">
      <c r="G1324">
        <v>52718</v>
      </c>
      <c r="H1324" s="6">
        <v>2045.7507368421057</v>
      </c>
      <c r="I1324" s="236">
        <f>VLOOKUP(G1324,'VDs DUELOS'!$D$2:$G$1568,4,0)-H1324</f>
        <v>0</v>
      </c>
    </row>
    <row r="1325" spans="7:9" x14ac:dyDescent="0.3">
      <c r="G1325">
        <v>52719</v>
      </c>
      <c r="H1325" s="6">
        <v>1439.0643789473686</v>
      </c>
      <c r="I1325" s="236">
        <f>VLOOKUP(G1325,'VDs DUELOS'!$D$2:$G$1568,4,0)-H1325</f>
        <v>0</v>
      </c>
    </row>
    <row r="1326" spans="7:9" x14ac:dyDescent="0.3">
      <c r="G1326">
        <v>52721</v>
      </c>
      <c r="H1326" s="6">
        <v>1214.3899280000003</v>
      </c>
      <c r="I1326" s="236">
        <f>VLOOKUP(G1326,'VDs DUELOS'!$D$2:$G$1568,4,0)-H1326</f>
        <v>0</v>
      </c>
    </row>
    <row r="1327" spans="7:9" x14ac:dyDescent="0.3">
      <c r="G1327">
        <v>52723</v>
      </c>
      <c r="H1327" s="6">
        <v>0</v>
      </c>
      <c r="I1327" s="236" t="e">
        <f>VLOOKUP(G1327,'VDs DUELOS'!$D$2:$G$1568,4,0)-H1327</f>
        <v>#N/A</v>
      </c>
    </row>
    <row r="1328" spans="7:9" x14ac:dyDescent="0.3">
      <c r="G1328">
        <v>52730</v>
      </c>
      <c r="H1328" s="6">
        <v>2006.0906400000001</v>
      </c>
      <c r="I1328" s="236">
        <f>VLOOKUP(G1328,'VDs DUELOS'!$D$2:$G$1568,4,0)-H1328</f>
        <v>0</v>
      </c>
    </row>
    <row r="1329" spans="7:9" x14ac:dyDescent="0.3">
      <c r="G1329">
        <v>52731</v>
      </c>
      <c r="H1329" s="6">
        <v>1190.052232</v>
      </c>
      <c r="I1329" s="236">
        <f>VLOOKUP(G1329,'VDs DUELOS'!$D$2:$G$1568,4,0)-H1329</f>
        <v>0</v>
      </c>
    </row>
    <row r="1330" spans="7:9" x14ac:dyDescent="0.3">
      <c r="G1330">
        <v>52733</v>
      </c>
      <c r="H1330" s="6">
        <v>1658.7096160000001</v>
      </c>
      <c r="I1330" s="236">
        <f>VLOOKUP(G1330,'VDs DUELOS'!$D$2:$G$1568,4,0)-H1330</f>
        <v>0</v>
      </c>
    </row>
    <row r="1331" spans="7:9" x14ac:dyDescent="0.3">
      <c r="G1331">
        <v>52734</v>
      </c>
      <c r="H1331" s="6">
        <v>2626.7926821052633</v>
      </c>
      <c r="I1331" s="236">
        <f>VLOOKUP(G1331,'VDs DUELOS'!$D$2:$G$1568,4,0)-H1331</f>
        <v>0</v>
      </c>
    </row>
    <row r="1332" spans="7:9" x14ac:dyDescent="0.3">
      <c r="G1332">
        <v>52735</v>
      </c>
      <c r="H1332" s="6">
        <v>0</v>
      </c>
      <c r="I1332" s="236" t="e">
        <f>VLOOKUP(G1332,'VDs DUELOS'!$D$2:$G$1568,4,0)-H1332</f>
        <v>#N/A</v>
      </c>
    </row>
    <row r="1333" spans="7:9" x14ac:dyDescent="0.3">
      <c r="G1333">
        <v>52741</v>
      </c>
      <c r="H1333" s="6">
        <v>1368.1906080000001</v>
      </c>
      <c r="I1333" s="236">
        <f>VLOOKUP(G1333,'VDs DUELOS'!$D$2:$G$1568,4,0)-H1333</f>
        <v>0</v>
      </c>
    </row>
    <row r="1334" spans="7:9" x14ac:dyDescent="0.3">
      <c r="G1334">
        <v>52745</v>
      </c>
      <c r="H1334" s="6">
        <v>2667.7217599999999</v>
      </c>
      <c r="I1334" s="236">
        <f>VLOOKUP(G1334,'VDs DUELOS'!$D$2:$G$1568,4,0)-H1334</f>
        <v>0</v>
      </c>
    </row>
    <row r="1335" spans="7:9" x14ac:dyDescent="0.3">
      <c r="G1335">
        <v>52748</v>
      </c>
      <c r="H1335" s="6">
        <v>1972.7509520000001</v>
      </c>
      <c r="I1335" s="236">
        <f>VLOOKUP(G1335,'VDs DUELOS'!$D$2:$G$1568,4,0)-H1335</f>
        <v>0</v>
      </c>
    </row>
    <row r="1336" spans="7:9" x14ac:dyDescent="0.3">
      <c r="G1336">
        <v>52750</v>
      </c>
      <c r="H1336" s="6">
        <v>1557.663368</v>
      </c>
      <c r="I1336" s="236">
        <f>VLOOKUP(G1336,'VDs DUELOS'!$D$2:$G$1568,4,0)-H1336</f>
        <v>0</v>
      </c>
    </row>
    <row r="1337" spans="7:9" x14ac:dyDescent="0.3">
      <c r="G1337">
        <v>52755</v>
      </c>
      <c r="H1337" s="6">
        <v>1333.832304</v>
      </c>
      <c r="I1337" s="236">
        <f>VLOOKUP(G1337,'VDs DUELOS'!$D$2:$G$1568,4,0)-H1337</f>
        <v>0</v>
      </c>
    </row>
    <row r="1338" spans="7:9" x14ac:dyDescent="0.3">
      <c r="G1338">
        <v>52761</v>
      </c>
      <c r="H1338" s="6">
        <v>1952.5535360000003</v>
      </c>
      <c r="I1338" s="236">
        <f>VLOOKUP(G1338,'VDs DUELOS'!$D$2:$G$1568,4,0)-H1338</f>
        <v>0</v>
      </c>
    </row>
    <row r="1339" spans="7:9" x14ac:dyDescent="0.3">
      <c r="G1339">
        <v>52763</v>
      </c>
      <c r="H1339" s="6">
        <v>1273.5322160000001</v>
      </c>
      <c r="I1339" s="236">
        <f>VLOOKUP(G1339,'VDs DUELOS'!$D$2:$G$1568,4,0)-H1339</f>
        <v>0</v>
      </c>
    </row>
    <row r="1340" spans="7:9" x14ac:dyDescent="0.3">
      <c r="G1340">
        <v>52768</v>
      </c>
      <c r="H1340" s="6">
        <v>1200.9530320000001</v>
      </c>
      <c r="I1340" s="236">
        <f>VLOOKUP(G1340,'VDs DUELOS'!$D$2:$G$1568,4,0)-H1340</f>
        <v>0</v>
      </c>
    </row>
    <row r="1341" spans="7:9" x14ac:dyDescent="0.3">
      <c r="G1341">
        <v>52772</v>
      </c>
      <c r="H1341" s="6">
        <v>828.73346399999991</v>
      </c>
      <c r="I1341" s="236">
        <f>VLOOKUP(G1341,'VDs DUELOS'!$D$2:$G$1568,4,0)-H1341</f>
        <v>0</v>
      </c>
    </row>
    <row r="1342" spans="7:9" x14ac:dyDescent="0.3">
      <c r="G1342">
        <v>52777</v>
      </c>
      <c r="H1342" s="6">
        <v>0</v>
      </c>
      <c r="I1342" s="236" t="e">
        <f>VLOOKUP(G1342,'VDs DUELOS'!$D$2:$G$1568,4,0)-H1342</f>
        <v>#N/A</v>
      </c>
    </row>
    <row r="1343" spans="7:9" x14ac:dyDescent="0.3">
      <c r="G1343">
        <v>52778</v>
      </c>
      <c r="H1343" s="6">
        <v>1363.5823280000002</v>
      </c>
      <c r="I1343" s="236">
        <f>VLOOKUP(G1343,'VDs DUELOS'!$D$2:$G$1568,4,0)-H1343</f>
        <v>0</v>
      </c>
    </row>
    <row r="1344" spans="7:9" x14ac:dyDescent="0.3">
      <c r="G1344">
        <v>52781</v>
      </c>
      <c r="H1344" s="6">
        <v>1715.7369347368422</v>
      </c>
      <c r="I1344" s="236">
        <f>VLOOKUP(G1344,'VDs DUELOS'!$D$2:$G$1568,4,0)-H1344</f>
        <v>0</v>
      </c>
    </row>
    <row r="1345" spans="7:9" x14ac:dyDescent="0.3">
      <c r="G1345">
        <v>52782</v>
      </c>
      <c r="H1345" s="6">
        <v>1192.2891873684212</v>
      </c>
      <c r="I1345" s="236">
        <f>VLOOKUP(G1345,'VDs DUELOS'!$D$2:$G$1568,4,0)-H1345</f>
        <v>0</v>
      </c>
    </row>
    <row r="1346" spans="7:9" x14ac:dyDescent="0.3">
      <c r="G1346">
        <v>52785</v>
      </c>
      <c r="H1346" s="6">
        <v>1247.3247911111112</v>
      </c>
      <c r="I1346" s="236">
        <f>VLOOKUP(G1346,'VDs DUELOS'!$D$2:$G$1568,4,0)-H1346</f>
        <v>0</v>
      </c>
    </row>
    <row r="1347" spans="7:9" x14ac:dyDescent="0.3">
      <c r="G1347">
        <v>52789</v>
      </c>
      <c r="H1347" s="6">
        <v>0</v>
      </c>
      <c r="I1347" s="236" t="e">
        <f>VLOOKUP(G1347,'VDs DUELOS'!$D$2:$G$1568,4,0)-H1347</f>
        <v>#N/A</v>
      </c>
    </row>
    <row r="1348" spans="7:9" x14ac:dyDescent="0.3">
      <c r="G1348">
        <v>52799</v>
      </c>
      <c r="H1348" s="6">
        <v>1186.3720926315791</v>
      </c>
      <c r="I1348" s="236">
        <f>VLOOKUP(G1348,'VDs DUELOS'!$D$2:$G$1568,4,0)-H1348</f>
        <v>0</v>
      </c>
    </row>
    <row r="1349" spans="7:9" x14ac:dyDescent="0.3">
      <c r="G1349">
        <v>52800</v>
      </c>
      <c r="H1349" s="6">
        <v>1691.9256084210529</v>
      </c>
      <c r="I1349" s="236">
        <f>VLOOKUP(G1349,'VDs DUELOS'!$D$2:$G$1568,4,0)-H1349</f>
        <v>0</v>
      </c>
    </row>
    <row r="1350" spans="7:9" x14ac:dyDescent="0.3">
      <c r="G1350">
        <v>52813</v>
      </c>
      <c r="H1350" s="6">
        <v>0</v>
      </c>
      <c r="I1350" s="236" t="e">
        <f>VLOOKUP(G1350,'VDs DUELOS'!$D$2:$G$1568,4,0)-H1350</f>
        <v>#N/A</v>
      </c>
    </row>
    <row r="1351" spans="7:9" x14ac:dyDescent="0.3">
      <c r="G1351">
        <v>52815</v>
      </c>
      <c r="H1351" s="6">
        <v>0</v>
      </c>
      <c r="I1351" s="236" t="e">
        <f>VLOOKUP(G1351,'VDs DUELOS'!$D$2:$G$1568,4,0)-H1351</f>
        <v>#N/A</v>
      </c>
    </row>
    <row r="1352" spans="7:9" x14ac:dyDescent="0.3">
      <c r="G1352">
        <v>52816</v>
      </c>
      <c r="H1352" s="6">
        <v>1147.0542560000001</v>
      </c>
      <c r="I1352" s="236">
        <f>VLOOKUP(G1352,'VDs DUELOS'!$D$2:$G$1568,4,0)-H1352</f>
        <v>0</v>
      </c>
    </row>
    <row r="1353" spans="7:9" x14ac:dyDescent="0.3">
      <c r="G1353">
        <v>52824</v>
      </c>
      <c r="H1353" s="6">
        <v>1672.4016080000001</v>
      </c>
      <c r="I1353" s="236">
        <f>VLOOKUP(G1353,'VDs DUELOS'!$D$2:$G$1568,4,0)-H1353</f>
        <v>0</v>
      </c>
    </row>
    <row r="1354" spans="7:9" x14ac:dyDescent="0.3">
      <c r="G1354">
        <v>52833</v>
      </c>
      <c r="H1354" s="6">
        <v>802.32793600000014</v>
      </c>
      <c r="I1354" s="236">
        <f>VLOOKUP(G1354,'VDs DUELOS'!$D$2:$G$1568,4,0)-H1354</f>
        <v>0</v>
      </c>
    </row>
    <row r="1355" spans="7:9" x14ac:dyDescent="0.3">
      <c r="G1355">
        <v>52836</v>
      </c>
      <c r="H1355" s="6">
        <v>1377.043944</v>
      </c>
      <c r="I1355" s="236">
        <f>VLOOKUP(G1355,'VDs DUELOS'!$D$2:$G$1568,4,0)-H1355</f>
        <v>0</v>
      </c>
    </row>
    <row r="1356" spans="7:9" x14ac:dyDescent="0.3">
      <c r="G1356">
        <v>52839</v>
      </c>
      <c r="H1356" s="6">
        <v>986.29046400000016</v>
      </c>
      <c r="I1356" s="236">
        <f>VLOOKUP(G1356,'VDs DUELOS'!$D$2:$G$1568,4,0)-H1356</f>
        <v>0</v>
      </c>
    </row>
    <row r="1357" spans="7:9" x14ac:dyDescent="0.3">
      <c r="G1357">
        <v>52845</v>
      </c>
      <c r="H1357" s="6">
        <v>1150.6976560000001</v>
      </c>
      <c r="I1357" s="236">
        <f>VLOOKUP(G1357,'VDs DUELOS'!$D$2:$G$1568,4,0)-H1357</f>
        <v>0</v>
      </c>
    </row>
    <row r="1358" spans="7:9" x14ac:dyDescent="0.3">
      <c r="G1358">
        <v>52852</v>
      </c>
      <c r="H1358" s="6">
        <v>1682.8467440000002</v>
      </c>
      <c r="I1358" s="236">
        <f>VLOOKUP(G1358,'VDs DUELOS'!$D$2:$G$1568,4,0)-H1358</f>
        <v>0</v>
      </c>
    </row>
    <row r="1359" spans="7:9" x14ac:dyDescent="0.3">
      <c r="G1359">
        <v>52859</v>
      </c>
      <c r="H1359" s="6">
        <v>1601.8782800000001</v>
      </c>
      <c r="I1359" s="236">
        <f>VLOOKUP(G1359,'VDs DUELOS'!$D$2:$G$1568,4,0)-H1359</f>
        <v>0</v>
      </c>
    </row>
    <row r="1360" spans="7:9" x14ac:dyDescent="0.3">
      <c r="G1360">
        <v>52863</v>
      </c>
      <c r="H1360" s="6">
        <v>0</v>
      </c>
      <c r="I1360" s="236" t="e">
        <f>VLOOKUP(G1360,'VDs DUELOS'!$D$2:$G$1568,4,0)-H1360</f>
        <v>#N/A</v>
      </c>
    </row>
    <row r="1361" spans="7:9" x14ac:dyDescent="0.3">
      <c r="G1361">
        <v>52868</v>
      </c>
      <c r="H1361" s="6">
        <v>1862.056024</v>
      </c>
      <c r="I1361" s="236">
        <f>VLOOKUP(G1361,'VDs DUELOS'!$D$2:$G$1568,4,0)-H1361</f>
        <v>0</v>
      </c>
    </row>
    <row r="1362" spans="7:9" x14ac:dyDescent="0.3">
      <c r="G1362">
        <v>52872</v>
      </c>
      <c r="H1362" s="6">
        <v>1843.6453600000002</v>
      </c>
      <c r="I1362" s="236">
        <f>VLOOKUP(G1362,'VDs DUELOS'!$D$2:$G$1568,4,0)-H1362</f>
        <v>0</v>
      </c>
    </row>
    <row r="1363" spans="7:9" x14ac:dyDescent="0.3">
      <c r="G1363">
        <v>52876</v>
      </c>
      <c r="H1363" s="6">
        <v>374.76275368421057</v>
      </c>
      <c r="I1363" s="236" t="e">
        <f>VLOOKUP(G1363,'VDs DUELOS'!$D$2:$G$1568,4,0)-H1363</f>
        <v>#N/A</v>
      </c>
    </row>
    <row r="1364" spans="7:9" x14ac:dyDescent="0.3">
      <c r="G1364">
        <v>52877</v>
      </c>
      <c r="H1364" s="6">
        <v>965.96255999999994</v>
      </c>
      <c r="I1364" s="236">
        <f>VLOOKUP(G1364,'VDs DUELOS'!$D$2:$G$1568,4,0)-H1364</f>
        <v>0</v>
      </c>
    </row>
    <row r="1365" spans="7:9" x14ac:dyDescent="0.3">
      <c r="G1365">
        <v>52878</v>
      </c>
      <c r="H1365" s="6">
        <v>0</v>
      </c>
      <c r="I1365" s="236" t="e">
        <f>VLOOKUP(G1365,'VDs DUELOS'!$D$2:$G$1568,4,0)-H1365</f>
        <v>#N/A</v>
      </c>
    </row>
    <row r="1366" spans="7:9" x14ac:dyDescent="0.3">
      <c r="G1366">
        <v>52889</v>
      </c>
      <c r="H1366" s="6">
        <v>1463.1005221052633</v>
      </c>
      <c r="I1366" s="236">
        <f>VLOOKUP(G1366,'VDs DUELOS'!$D$2:$G$1568,4,0)-H1366</f>
        <v>0</v>
      </c>
    </row>
    <row r="1367" spans="7:9" x14ac:dyDescent="0.3">
      <c r="G1367">
        <v>52896</v>
      </c>
      <c r="H1367" s="6">
        <v>1289.282168</v>
      </c>
      <c r="I1367" s="236">
        <f>VLOOKUP(G1367,'VDs DUELOS'!$D$2:$G$1568,4,0)-H1367</f>
        <v>0</v>
      </c>
    </row>
    <row r="1368" spans="7:9" x14ac:dyDescent="0.3">
      <c r="G1368">
        <v>52898</v>
      </c>
      <c r="H1368" s="6">
        <v>1093.010816</v>
      </c>
      <c r="I1368" s="236">
        <f>VLOOKUP(G1368,'VDs DUELOS'!$D$2:$G$1568,4,0)-H1368</f>
        <v>0</v>
      </c>
    </row>
    <row r="1369" spans="7:9" x14ac:dyDescent="0.3">
      <c r="G1369">
        <v>52899</v>
      </c>
      <c r="H1369" s="6">
        <v>1301.8297680000001</v>
      </c>
      <c r="I1369" s="236">
        <f>VLOOKUP(G1369,'VDs DUELOS'!$D$2:$G$1568,4,0)-H1369</f>
        <v>0</v>
      </c>
    </row>
    <row r="1370" spans="7:9" x14ac:dyDescent="0.3">
      <c r="G1370">
        <v>52901</v>
      </c>
      <c r="H1370" s="6">
        <v>1882.7036639999999</v>
      </c>
      <c r="I1370" s="236">
        <f>VLOOKUP(G1370,'VDs DUELOS'!$D$2:$G$1568,4,0)-H1370</f>
        <v>0</v>
      </c>
    </row>
    <row r="1371" spans="7:9" x14ac:dyDescent="0.3">
      <c r="G1371">
        <v>52907</v>
      </c>
      <c r="H1371" s="6">
        <v>0</v>
      </c>
      <c r="I1371" s="236" t="e">
        <f>VLOOKUP(G1371,'VDs DUELOS'!$D$2:$G$1568,4,0)-H1371</f>
        <v>#N/A</v>
      </c>
    </row>
    <row r="1372" spans="7:9" x14ac:dyDescent="0.3">
      <c r="G1372">
        <v>52908</v>
      </c>
      <c r="H1372" s="6">
        <v>1335.1352622222221</v>
      </c>
      <c r="I1372" s="236">
        <f>VLOOKUP(G1372,'VDs DUELOS'!$D$2:$G$1568,4,0)-H1372</f>
        <v>0</v>
      </c>
    </row>
    <row r="1373" spans="7:9" x14ac:dyDescent="0.3">
      <c r="G1373">
        <v>52909</v>
      </c>
      <c r="H1373" s="6">
        <v>2445.5510640000002</v>
      </c>
      <c r="I1373" s="236">
        <f>VLOOKUP(G1373,'VDs DUELOS'!$D$2:$G$1568,4,0)-H1373</f>
        <v>0</v>
      </c>
    </row>
    <row r="1374" spans="7:9" x14ac:dyDescent="0.3">
      <c r="G1374">
        <v>52913</v>
      </c>
      <c r="H1374" s="6">
        <v>0</v>
      </c>
      <c r="I1374" s="236" t="e">
        <f>VLOOKUP(G1374,'VDs DUELOS'!$D$2:$G$1568,4,0)-H1374</f>
        <v>#N/A</v>
      </c>
    </row>
    <row r="1375" spans="7:9" x14ac:dyDescent="0.3">
      <c r="G1375">
        <v>52914</v>
      </c>
      <c r="H1375" s="6">
        <v>1698.3271494736846</v>
      </c>
      <c r="I1375" s="236">
        <f>VLOOKUP(G1375,'VDs DUELOS'!$D$2:$G$1568,4,0)-H1375</f>
        <v>0</v>
      </c>
    </row>
    <row r="1376" spans="7:9" x14ac:dyDescent="0.3">
      <c r="G1376">
        <v>52920</v>
      </c>
      <c r="H1376" s="6">
        <v>933.88829599999997</v>
      </c>
      <c r="I1376" s="236">
        <f>VLOOKUP(G1376,'VDs DUELOS'!$D$2:$G$1568,4,0)-H1376</f>
        <v>0</v>
      </c>
    </row>
    <row r="1377" spans="7:9" x14ac:dyDescent="0.3">
      <c r="G1377">
        <v>52921</v>
      </c>
      <c r="H1377" s="6">
        <v>1648.2924720000003</v>
      </c>
      <c r="I1377" s="236">
        <f>VLOOKUP(G1377,'VDs DUELOS'!$D$2:$G$1568,4,0)-H1377</f>
        <v>0</v>
      </c>
    </row>
    <row r="1378" spans="7:9" x14ac:dyDescent="0.3">
      <c r="G1378">
        <v>52929</v>
      </c>
      <c r="H1378" s="6">
        <v>1300.6724400000003</v>
      </c>
      <c r="I1378" s="236">
        <f>VLOOKUP(G1378,'VDs DUELOS'!$D$2:$G$1568,4,0)-H1378</f>
        <v>0</v>
      </c>
    </row>
    <row r="1379" spans="7:9" x14ac:dyDescent="0.3">
      <c r="G1379">
        <v>52933</v>
      </c>
      <c r="H1379" s="6">
        <v>1335.3061200000002</v>
      </c>
      <c r="I1379" s="236">
        <f>VLOOKUP(G1379,'VDs DUELOS'!$D$2:$G$1568,4,0)-H1379</f>
        <v>0</v>
      </c>
    </row>
    <row r="1380" spans="7:9" x14ac:dyDescent="0.3">
      <c r="G1380">
        <v>52935</v>
      </c>
      <c r="H1380" s="6">
        <v>0</v>
      </c>
      <c r="I1380" s="236" t="e">
        <f>VLOOKUP(G1380,'VDs DUELOS'!$D$2:$G$1568,4,0)-H1380</f>
        <v>#N/A</v>
      </c>
    </row>
    <row r="1381" spans="7:9" x14ac:dyDescent="0.3">
      <c r="G1381">
        <v>52936</v>
      </c>
      <c r="H1381" s="6">
        <v>1040.371032</v>
      </c>
      <c r="I1381" s="236">
        <f>VLOOKUP(G1381,'VDs DUELOS'!$D$2:$G$1568,4,0)-H1381</f>
        <v>0</v>
      </c>
    </row>
    <row r="1382" spans="7:9" x14ac:dyDescent="0.3">
      <c r="G1382">
        <v>52938</v>
      </c>
      <c r="H1382" s="6">
        <v>1806.2732126315791</v>
      </c>
      <c r="I1382" s="236">
        <f>VLOOKUP(G1382,'VDs DUELOS'!$D$2:$G$1568,4,0)-H1382</f>
        <v>0</v>
      </c>
    </row>
    <row r="1383" spans="7:9" x14ac:dyDescent="0.3">
      <c r="G1383">
        <v>52940</v>
      </c>
      <c r="H1383" s="6">
        <v>1280.8323440000001</v>
      </c>
      <c r="I1383" s="236">
        <f>VLOOKUP(G1383,'VDs DUELOS'!$D$2:$G$1568,4,0)-H1383</f>
        <v>0</v>
      </c>
    </row>
    <row r="1384" spans="7:9" x14ac:dyDescent="0.3">
      <c r="G1384">
        <v>52941</v>
      </c>
      <c r="H1384" s="6">
        <v>1611.2033515789474</v>
      </c>
      <c r="I1384" s="236">
        <f>VLOOKUP(G1384,'VDs DUELOS'!$D$2:$G$1568,4,0)-H1384</f>
        <v>0</v>
      </c>
    </row>
    <row r="1385" spans="7:9" x14ac:dyDescent="0.3">
      <c r="G1385">
        <v>52942</v>
      </c>
      <c r="H1385" s="6">
        <v>3019.2756968421054</v>
      </c>
      <c r="I1385" s="236">
        <f>VLOOKUP(G1385,'VDs DUELOS'!$D$2:$G$1568,4,0)-H1385</f>
        <v>0</v>
      </c>
    </row>
    <row r="1386" spans="7:9" x14ac:dyDescent="0.3">
      <c r="G1386">
        <v>52948</v>
      </c>
      <c r="H1386" s="6">
        <v>1028.080256</v>
      </c>
      <c r="I1386" s="236">
        <f>VLOOKUP(G1386,'VDs DUELOS'!$D$2:$G$1568,4,0)-H1386</f>
        <v>0</v>
      </c>
    </row>
    <row r="1387" spans="7:9" x14ac:dyDescent="0.3">
      <c r="G1387">
        <v>52950</v>
      </c>
      <c r="H1387" s="6">
        <v>1098.5259119999998</v>
      </c>
      <c r="I1387" s="236">
        <f>VLOOKUP(G1387,'VDs DUELOS'!$D$2:$G$1568,4,0)-H1387</f>
        <v>0</v>
      </c>
    </row>
    <row r="1388" spans="7:9" x14ac:dyDescent="0.3">
      <c r="G1388">
        <v>52959</v>
      </c>
      <c r="H1388" s="6">
        <v>1704.65716</v>
      </c>
      <c r="I1388" s="236">
        <f>VLOOKUP(G1388,'VDs DUELOS'!$D$2:$G$1568,4,0)-H1388</f>
        <v>0</v>
      </c>
    </row>
    <row r="1389" spans="7:9" x14ac:dyDescent="0.3">
      <c r="G1389">
        <v>52960</v>
      </c>
      <c r="H1389" s="6">
        <v>1352.6896088888889</v>
      </c>
      <c r="I1389" s="236">
        <f>VLOOKUP(G1389,'VDs DUELOS'!$D$2:$G$1568,4,0)-H1389</f>
        <v>0</v>
      </c>
    </row>
    <row r="1390" spans="7:9" x14ac:dyDescent="0.3">
      <c r="G1390">
        <v>52970</v>
      </c>
      <c r="H1390" s="6">
        <v>1416.9244960000001</v>
      </c>
      <c r="I1390" s="236">
        <f>VLOOKUP(G1390,'VDs DUELOS'!$D$2:$G$1568,4,0)-H1390</f>
        <v>0</v>
      </c>
    </row>
    <row r="1391" spans="7:9" x14ac:dyDescent="0.3">
      <c r="G1391">
        <v>52985</v>
      </c>
      <c r="H1391" s="6">
        <v>1643.2426755555557</v>
      </c>
      <c r="I1391" s="236">
        <f>VLOOKUP(G1391,'VDs DUELOS'!$D$2:$G$1568,4,0)-H1391</f>
        <v>0</v>
      </c>
    </row>
    <row r="1392" spans="7:9" x14ac:dyDescent="0.3">
      <c r="G1392">
        <v>52986</v>
      </c>
      <c r="H1392" s="6">
        <v>1510.0180631578946</v>
      </c>
      <c r="I1392" s="236">
        <f>VLOOKUP(G1392,'VDs DUELOS'!$D$2:$G$1568,4,0)-H1392</f>
        <v>0</v>
      </c>
    </row>
    <row r="1393" spans="7:9" x14ac:dyDescent="0.3">
      <c r="G1393">
        <v>52990</v>
      </c>
      <c r="H1393" s="6">
        <v>-113.17450105263158</v>
      </c>
      <c r="I1393" s="236" t="e">
        <f>VLOOKUP(G1393,'VDs DUELOS'!$D$2:$G$1568,4,0)-H1393</f>
        <v>#N/A</v>
      </c>
    </row>
    <row r="1394" spans="7:9" x14ac:dyDescent="0.3">
      <c r="G1394">
        <v>52991</v>
      </c>
      <c r="H1394" s="6">
        <v>1765.1705200000001</v>
      </c>
      <c r="I1394" s="236">
        <f>VLOOKUP(G1394,'VDs DUELOS'!$D$2:$G$1568,4,0)-H1394</f>
        <v>0</v>
      </c>
    </row>
    <row r="1395" spans="7:9" x14ac:dyDescent="0.3">
      <c r="G1395">
        <v>53002</v>
      </c>
      <c r="H1395" s="6">
        <v>3489.5930526315797</v>
      </c>
      <c r="I1395" s="236">
        <f>VLOOKUP(G1395,'VDs DUELOS'!$D$2:$G$1568,4,0)-H1395</f>
        <v>0</v>
      </c>
    </row>
    <row r="1396" spans="7:9" x14ac:dyDescent="0.3">
      <c r="G1396">
        <v>53011</v>
      </c>
      <c r="H1396" s="6">
        <v>3177.1791600000006</v>
      </c>
      <c r="I1396" s="236">
        <f>VLOOKUP(G1396,'VDs DUELOS'!$D$2:$G$1568,4,0)-H1396</f>
        <v>0</v>
      </c>
    </row>
    <row r="1397" spans="7:9" x14ac:dyDescent="0.3">
      <c r="G1397">
        <v>53013</v>
      </c>
      <c r="H1397" s="6">
        <v>1036.963272</v>
      </c>
      <c r="I1397" s="236">
        <f>VLOOKUP(G1397,'VDs DUELOS'!$D$2:$G$1568,4,0)-H1397</f>
        <v>0</v>
      </c>
    </row>
    <row r="1398" spans="7:9" x14ac:dyDescent="0.3">
      <c r="G1398">
        <v>53014</v>
      </c>
      <c r="H1398" s="6">
        <v>1725.5101439999999</v>
      </c>
      <c r="I1398" s="236">
        <f>VLOOKUP(G1398,'VDs DUELOS'!$D$2:$G$1568,4,0)-H1398</f>
        <v>0</v>
      </c>
    </row>
    <row r="1399" spans="7:9" x14ac:dyDescent="0.3">
      <c r="G1399">
        <v>53018</v>
      </c>
      <c r="H1399" s="6">
        <v>1344.9931919999999</v>
      </c>
      <c r="I1399" s="236">
        <f>VLOOKUP(G1399,'VDs DUELOS'!$D$2:$G$1568,4,0)-H1399</f>
        <v>0</v>
      </c>
    </row>
    <row r="1400" spans="7:9" x14ac:dyDescent="0.3">
      <c r="G1400">
        <v>53020</v>
      </c>
      <c r="H1400" s="6">
        <v>2465.0061840000003</v>
      </c>
      <c r="I1400" s="236">
        <f>VLOOKUP(G1400,'VDs DUELOS'!$D$2:$G$1568,4,0)-H1400</f>
        <v>0</v>
      </c>
    </row>
    <row r="1401" spans="7:9" x14ac:dyDescent="0.3">
      <c r="G1401">
        <v>53023</v>
      </c>
      <c r="H1401" s="6">
        <v>1396.8855840000001</v>
      </c>
      <c r="I1401" s="236">
        <f>VLOOKUP(G1401,'VDs DUELOS'!$D$2:$G$1568,4,0)-H1401</f>
        <v>0</v>
      </c>
    </row>
    <row r="1402" spans="7:9" x14ac:dyDescent="0.3">
      <c r="G1402">
        <v>53026</v>
      </c>
      <c r="H1402" s="6">
        <v>0</v>
      </c>
      <c r="I1402" s="236" t="e">
        <f>VLOOKUP(G1402,'VDs DUELOS'!$D$2:$G$1568,4,0)-H1402</f>
        <v>#N/A</v>
      </c>
    </row>
    <row r="1403" spans="7:9" x14ac:dyDescent="0.3">
      <c r="G1403">
        <v>53028</v>
      </c>
      <c r="H1403" s="6">
        <v>1151.8940480000001</v>
      </c>
      <c r="I1403" s="236">
        <f>VLOOKUP(G1403,'VDs DUELOS'!$D$2:$G$1568,4,0)-H1403</f>
        <v>0</v>
      </c>
    </row>
    <row r="1404" spans="7:9" x14ac:dyDescent="0.3">
      <c r="G1404">
        <v>53040</v>
      </c>
      <c r="H1404" s="6">
        <v>574.96508000000006</v>
      </c>
      <c r="I1404" s="236">
        <f>VLOOKUP(G1404,'VDs DUELOS'!$D$2:$G$1568,4,0)-H1404</f>
        <v>0</v>
      </c>
    </row>
    <row r="1405" spans="7:9" x14ac:dyDescent="0.3">
      <c r="G1405">
        <v>53041</v>
      </c>
      <c r="H1405" s="6">
        <v>1316.193072</v>
      </c>
      <c r="I1405" s="236">
        <f>VLOOKUP(G1405,'VDs DUELOS'!$D$2:$G$1568,4,0)-H1405</f>
        <v>0</v>
      </c>
    </row>
    <row r="1406" spans="7:9" x14ac:dyDescent="0.3">
      <c r="G1406">
        <v>53042</v>
      </c>
      <c r="H1406" s="6">
        <v>1034.9036560000002</v>
      </c>
      <c r="I1406" s="236">
        <f>VLOOKUP(G1406,'VDs DUELOS'!$D$2:$G$1568,4,0)-H1406</f>
        <v>0</v>
      </c>
    </row>
    <row r="1407" spans="7:9" x14ac:dyDescent="0.3">
      <c r="G1407">
        <v>53047</v>
      </c>
      <c r="H1407" s="6">
        <v>972.02140000000009</v>
      </c>
      <c r="I1407" s="236">
        <f>VLOOKUP(G1407,'VDs DUELOS'!$D$2:$G$1568,4,0)-H1407</f>
        <v>0</v>
      </c>
    </row>
    <row r="1408" spans="7:9" x14ac:dyDescent="0.3">
      <c r="G1408">
        <v>53048</v>
      </c>
      <c r="H1408" s="6">
        <v>1347.6471280000003</v>
      </c>
      <c r="I1408" s="236">
        <f>VLOOKUP(G1408,'VDs DUELOS'!$D$2:$G$1568,4,0)-H1408</f>
        <v>0</v>
      </c>
    </row>
    <row r="1409" spans="7:9" x14ac:dyDescent="0.3">
      <c r="G1409">
        <v>53049</v>
      </c>
      <c r="H1409" s="6">
        <v>0</v>
      </c>
      <c r="I1409" s="236" t="e">
        <f>VLOOKUP(G1409,'VDs DUELOS'!$D$2:$G$1568,4,0)-H1409</f>
        <v>#N/A</v>
      </c>
    </row>
    <row r="1410" spans="7:9" x14ac:dyDescent="0.3">
      <c r="G1410">
        <v>53050</v>
      </c>
      <c r="H1410" s="6">
        <v>1217.8696319999999</v>
      </c>
      <c r="I1410" s="236">
        <f>VLOOKUP(G1410,'VDs DUELOS'!$D$2:$G$1568,4,0)-H1410</f>
        <v>0</v>
      </c>
    </row>
    <row r="1411" spans="7:9" x14ac:dyDescent="0.3">
      <c r="G1411">
        <v>53053</v>
      </c>
      <c r="H1411" s="6">
        <v>2612.724768</v>
      </c>
      <c r="I1411" s="236">
        <f>VLOOKUP(G1411,'VDs DUELOS'!$D$2:$G$1568,4,0)-H1411</f>
        <v>0</v>
      </c>
    </row>
    <row r="1412" spans="7:9" x14ac:dyDescent="0.3">
      <c r="G1412">
        <v>53059</v>
      </c>
      <c r="H1412" s="6">
        <v>1340.0010560000001</v>
      </c>
      <c r="I1412" s="236">
        <f>VLOOKUP(G1412,'VDs DUELOS'!$D$2:$G$1568,4,0)-H1412</f>
        <v>0</v>
      </c>
    </row>
    <row r="1413" spans="7:9" x14ac:dyDescent="0.3">
      <c r="G1413">
        <v>53061</v>
      </c>
      <c r="H1413" s="6">
        <v>0</v>
      </c>
      <c r="I1413" s="236" t="e">
        <f>VLOOKUP(G1413,'VDs DUELOS'!$D$2:$G$1568,4,0)-H1413</f>
        <v>#N/A</v>
      </c>
    </row>
    <row r="1414" spans="7:9" x14ac:dyDescent="0.3">
      <c r="G1414">
        <v>53065</v>
      </c>
      <c r="H1414" s="6">
        <v>1184.0782240000001</v>
      </c>
      <c r="I1414" s="236">
        <f>VLOOKUP(G1414,'VDs DUELOS'!$D$2:$G$1568,4,0)-H1414</f>
        <v>0</v>
      </c>
    </row>
    <row r="1415" spans="7:9" x14ac:dyDescent="0.3">
      <c r="G1415">
        <v>53067</v>
      </c>
      <c r="H1415" s="6">
        <v>1144.4064000000001</v>
      </c>
      <c r="I1415" s="236">
        <f>VLOOKUP(G1415,'VDs DUELOS'!$D$2:$G$1568,4,0)-H1415</f>
        <v>0</v>
      </c>
    </row>
    <row r="1416" spans="7:9" x14ac:dyDescent="0.3">
      <c r="G1416">
        <v>53077</v>
      </c>
      <c r="H1416" s="6">
        <v>2918.1292088888895</v>
      </c>
      <c r="I1416" s="236">
        <f>VLOOKUP(G1416,'VDs DUELOS'!$D$2:$G$1568,4,0)-H1416</f>
        <v>0</v>
      </c>
    </row>
    <row r="1417" spans="7:9" x14ac:dyDescent="0.3">
      <c r="G1417">
        <v>53078</v>
      </c>
      <c r="H1417" s="6">
        <v>2279.8120800000002</v>
      </c>
      <c r="I1417" s="236">
        <f>VLOOKUP(G1417,'VDs DUELOS'!$D$2:$G$1568,4,0)-H1417</f>
        <v>0</v>
      </c>
    </row>
    <row r="1418" spans="7:9" x14ac:dyDescent="0.3">
      <c r="G1418">
        <v>53081</v>
      </c>
      <c r="H1418" s="6">
        <v>1079.5766959999999</v>
      </c>
      <c r="I1418" s="236">
        <f>VLOOKUP(G1418,'VDs DUELOS'!$D$2:$G$1568,4,0)-H1418</f>
        <v>0</v>
      </c>
    </row>
    <row r="1419" spans="7:9" x14ac:dyDescent="0.3">
      <c r="G1419">
        <v>53084</v>
      </c>
      <c r="H1419" s="6">
        <v>1122.272056</v>
      </c>
      <c r="I1419" s="236">
        <f>VLOOKUP(G1419,'VDs DUELOS'!$D$2:$G$1568,4,0)-H1419</f>
        <v>0</v>
      </c>
    </row>
    <row r="1420" spans="7:9" x14ac:dyDescent="0.3">
      <c r="G1420">
        <v>53085</v>
      </c>
      <c r="H1420" s="6">
        <v>5501.0982484210535</v>
      </c>
      <c r="I1420" s="236">
        <f>VLOOKUP(G1420,'VDs DUELOS'!$D$2:$G$1568,4,0)-H1420</f>
        <v>0</v>
      </c>
    </row>
    <row r="1421" spans="7:9" x14ac:dyDescent="0.3">
      <c r="G1421">
        <v>53088</v>
      </c>
      <c r="H1421" s="6">
        <v>1531.1634666666669</v>
      </c>
      <c r="I1421" s="236">
        <f>VLOOKUP(G1421,'VDs DUELOS'!$D$2:$G$1568,4,0)-H1421</f>
        <v>0</v>
      </c>
    </row>
    <row r="1422" spans="7:9" x14ac:dyDescent="0.3">
      <c r="G1422">
        <v>53092</v>
      </c>
      <c r="H1422" s="6">
        <v>1877.6818778947372</v>
      </c>
      <c r="I1422" s="236">
        <f>VLOOKUP(G1422,'VDs DUELOS'!$D$2:$G$1568,4,0)-H1422</f>
        <v>0</v>
      </c>
    </row>
    <row r="1423" spans="7:9" x14ac:dyDescent="0.3">
      <c r="G1423">
        <v>53094</v>
      </c>
      <c r="H1423" s="6">
        <v>1370.5758568421052</v>
      </c>
      <c r="I1423" s="236">
        <f>VLOOKUP(G1423,'VDs DUELOS'!$D$2:$G$1568,4,0)-H1423</f>
        <v>0</v>
      </c>
    </row>
    <row r="1424" spans="7:9" x14ac:dyDescent="0.3">
      <c r="G1424">
        <v>53101</v>
      </c>
      <c r="H1424" s="6">
        <v>1027.7102320000001</v>
      </c>
      <c r="I1424" s="236">
        <f>VLOOKUP(G1424,'VDs DUELOS'!$D$2:$G$1568,4,0)-H1424</f>
        <v>0</v>
      </c>
    </row>
    <row r="1425" spans="7:9" x14ac:dyDescent="0.3">
      <c r="G1425">
        <v>53102</v>
      </c>
      <c r="H1425" s="6">
        <v>1130.911288</v>
      </c>
      <c r="I1425" s="236">
        <f>VLOOKUP(G1425,'VDs DUELOS'!$D$2:$G$1568,4,0)-H1425</f>
        <v>0</v>
      </c>
    </row>
    <row r="1426" spans="7:9" x14ac:dyDescent="0.3">
      <c r="G1426">
        <v>53105</v>
      </c>
      <c r="H1426" s="6">
        <v>1490.3150231578948</v>
      </c>
      <c r="I1426" s="236">
        <f>VLOOKUP(G1426,'VDs DUELOS'!$D$2:$G$1568,4,0)-H1426</f>
        <v>0</v>
      </c>
    </row>
    <row r="1427" spans="7:9" x14ac:dyDescent="0.3">
      <c r="G1427">
        <v>53106</v>
      </c>
      <c r="H1427" s="6">
        <v>1328.1597760000002</v>
      </c>
      <c r="I1427" s="236">
        <f>VLOOKUP(G1427,'VDs DUELOS'!$D$2:$G$1568,4,0)-H1427</f>
        <v>0</v>
      </c>
    </row>
    <row r="1428" spans="7:9" x14ac:dyDescent="0.3">
      <c r="G1428">
        <v>53110</v>
      </c>
      <c r="H1428" s="6">
        <v>1565.2245520000001</v>
      </c>
      <c r="I1428" s="236">
        <f>VLOOKUP(G1428,'VDs DUELOS'!$D$2:$G$1568,4,0)-H1428</f>
        <v>0</v>
      </c>
    </row>
    <row r="1429" spans="7:9" x14ac:dyDescent="0.3">
      <c r="G1429">
        <v>53121</v>
      </c>
      <c r="H1429" s="6">
        <v>0</v>
      </c>
      <c r="I1429" s="236" t="e">
        <f>VLOOKUP(G1429,'VDs DUELOS'!$D$2:$G$1568,4,0)-H1429</f>
        <v>#N/A</v>
      </c>
    </row>
    <row r="1430" spans="7:9" x14ac:dyDescent="0.3">
      <c r="G1430">
        <v>53125</v>
      </c>
      <c r="H1430" s="6">
        <v>1456.7189642105266</v>
      </c>
      <c r="I1430" s="236">
        <f>VLOOKUP(G1430,'VDs DUELOS'!$D$2:$G$1568,4,0)-H1430</f>
        <v>0</v>
      </c>
    </row>
    <row r="1431" spans="7:9" x14ac:dyDescent="0.3">
      <c r="G1431">
        <v>53129</v>
      </c>
      <c r="H1431" s="6">
        <v>702.73707200000013</v>
      </c>
      <c r="I1431" s="236">
        <f>VLOOKUP(G1431,'VDs DUELOS'!$D$2:$G$1568,4,0)-H1431</f>
        <v>0</v>
      </c>
    </row>
    <row r="1432" spans="7:9" x14ac:dyDescent="0.3">
      <c r="G1432">
        <v>53131</v>
      </c>
      <c r="H1432" s="6">
        <v>640.70139199999994</v>
      </c>
      <c r="I1432" s="236">
        <f>VLOOKUP(G1432,'VDs DUELOS'!$D$2:$G$1568,4,0)-H1432</f>
        <v>0</v>
      </c>
    </row>
    <row r="1433" spans="7:9" x14ac:dyDescent="0.3">
      <c r="G1433">
        <v>53134</v>
      </c>
      <c r="H1433" s="6">
        <v>1819.9343600000002</v>
      </c>
      <c r="I1433" s="236">
        <f>VLOOKUP(G1433,'VDs DUELOS'!$D$2:$G$1568,4,0)-H1433</f>
        <v>0</v>
      </c>
    </row>
    <row r="1434" spans="7:9" x14ac:dyDescent="0.3">
      <c r="G1434">
        <v>53138</v>
      </c>
      <c r="H1434" s="6">
        <v>831.14056800000003</v>
      </c>
      <c r="I1434" s="236">
        <f>VLOOKUP(G1434,'VDs DUELOS'!$D$2:$G$1568,4,0)-H1434</f>
        <v>0</v>
      </c>
    </row>
    <row r="1435" spans="7:9" x14ac:dyDescent="0.3">
      <c r="G1435">
        <v>53142</v>
      </c>
      <c r="H1435" s="6">
        <v>795.32463157894745</v>
      </c>
      <c r="I1435" s="236">
        <f>VLOOKUP(G1435,'VDs DUELOS'!$D$2:$G$1568,4,0)-H1435</f>
        <v>0</v>
      </c>
    </row>
    <row r="1436" spans="7:9" x14ac:dyDescent="0.3">
      <c r="G1436">
        <v>53143</v>
      </c>
      <c r="H1436" s="6">
        <v>1262.2674863157897</v>
      </c>
      <c r="I1436" s="236">
        <f>VLOOKUP(G1436,'VDs DUELOS'!$D$2:$G$1568,4,0)-H1436</f>
        <v>0</v>
      </c>
    </row>
    <row r="1437" spans="7:9" x14ac:dyDescent="0.3">
      <c r="G1437">
        <v>53149</v>
      </c>
      <c r="H1437" s="6">
        <v>864.53863200000023</v>
      </c>
      <c r="I1437" s="236">
        <f>VLOOKUP(G1437,'VDs DUELOS'!$D$2:$G$1568,4,0)-H1437</f>
        <v>0</v>
      </c>
    </row>
    <row r="1438" spans="7:9" x14ac:dyDescent="0.3">
      <c r="G1438">
        <v>53151</v>
      </c>
      <c r="H1438" s="6">
        <v>1110.5264084210528</v>
      </c>
      <c r="I1438" s="236">
        <f>VLOOKUP(G1438,'VDs DUELOS'!$D$2:$G$1568,4,0)-H1438</f>
        <v>0</v>
      </c>
    </row>
    <row r="1439" spans="7:9" x14ac:dyDescent="0.3">
      <c r="G1439">
        <v>53152</v>
      </c>
      <c r="H1439" s="6">
        <v>1409.1775073684212</v>
      </c>
      <c r="I1439" s="236">
        <f>VLOOKUP(G1439,'VDs DUELOS'!$D$2:$G$1568,4,0)-H1439</f>
        <v>0</v>
      </c>
    </row>
    <row r="1440" spans="7:9" x14ac:dyDescent="0.3">
      <c r="G1440">
        <v>53158</v>
      </c>
      <c r="H1440" s="6">
        <v>734.18298400000003</v>
      </c>
      <c r="I1440" s="236">
        <f>VLOOKUP(G1440,'VDs DUELOS'!$D$2:$G$1568,4,0)-H1440</f>
        <v>0</v>
      </c>
    </row>
    <row r="1441" spans="7:9" x14ac:dyDescent="0.3">
      <c r="G1441">
        <v>53176</v>
      </c>
      <c r="H1441" s="6">
        <v>1262.5878147368421</v>
      </c>
      <c r="I1441" s="236">
        <f>VLOOKUP(G1441,'VDs DUELOS'!$D$2:$G$1568,4,0)-H1441</f>
        <v>0</v>
      </c>
    </row>
    <row r="1442" spans="7:9" x14ac:dyDescent="0.3">
      <c r="G1442">
        <v>53184</v>
      </c>
      <c r="H1442" s="6">
        <v>1064.1618577777779</v>
      </c>
      <c r="I1442" s="236">
        <f>VLOOKUP(G1442,'VDs DUELOS'!$D$2:$G$1568,4,0)-H1442</f>
        <v>0</v>
      </c>
    </row>
    <row r="1443" spans="7:9" x14ac:dyDescent="0.3">
      <c r="G1443">
        <v>53189</v>
      </c>
      <c r="H1443" s="6">
        <v>1098.2750080000001</v>
      </c>
      <c r="I1443" s="236">
        <f>VLOOKUP(G1443,'VDs DUELOS'!$D$2:$G$1568,4,0)-H1443</f>
        <v>0</v>
      </c>
    </row>
    <row r="1444" spans="7:9" x14ac:dyDescent="0.3">
      <c r="G1444">
        <v>53193</v>
      </c>
      <c r="H1444" s="6">
        <v>1938.84816</v>
      </c>
      <c r="I1444" s="236">
        <f>VLOOKUP(G1444,'VDs DUELOS'!$D$2:$G$1568,4,0)-H1444</f>
        <v>0</v>
      </c>
    </row>
    <row r="1445" spans="7:9" x14ac:dyDescent="0.3">
      <c r="G1445">
        <v>53196</v>
      </c>
      <c r="H1445" s="6">
        <v>1216.7810079999999</v>
      </c>
      <c r="I1445" s="236">
        <f>VLOOKUP(G1445,'VDs DUELOS'!$D$2:$G$1568,4,0)-H1445</f>
        <v>0</v>
      </c>
    </row>
    <row r="1446" spans="7:9" x14ac:dyDescent="0.3">
      <c r="G1446">
        <v>53201</v>
      </c>
      <c r="H1446" s="6">
        <v>0</v>
      </c>
      <c r="I1446" s="236" t="e">
        <f>VLOOKUP(G1446,'VDs DUELOS'!$D$2:$G$1568,4,0)-H1446</f>
        <v>#N/A</v>
      </c>
    </row>
    <row r="1447" spans="7:9" x14ac:dyDescent="0.3">
      <c r="G1447">
        <v>53203</v>
      </c>
      <c r="H1447" s="6">
        <v>0</v>
      </c>
      <c r="I1447" s="236" t="e">
        <f>VLOOKUP(G1447,'VDs DUELOS'!$D$2:$G$1568,4,0)-H1447</f>
        <v>#N/A</v>
      </c>
    </row>
    <row r="1448" spans="7:9" x14ac:dyDescent="0.3">
      <c r="G1448">
        <v>53208</v>
      </c>
      <c r="H1448" s="6">
        <v>0</v>
      </c>
      <c r="I1448" s="236" t="e">
        <f>VLOOKUP(G1448,'VDs DUELOS'!$D$2:$G$1568,4,0)-H1448</f>
        <v>#N/A</v>
      </c>
    </row>
    <row r="1449" spans="7:9" x14ac:dyDescent="0.3">
      <c r="G1449">
        <v>53213</v>
      </c>
      <c r="H1449" s="6">
        <v>1754.6795200000001</v>
      </c>
      <c r="I1449" s="236">
        <f>VLOOKUP(G1449,'VDs DUELOS'!$D$2:$G$1568,4,0)-H1449</f>
        <v>0</v>
      </c>
    </row>
    <row r="1450" spans="7:9" x14ac:dyDescent="0.3">
      <c r="G1450">
        <v>53214</v>
      </c>
      <c r="H1450" s="6">
        <v>0</v>
      </c>
      <c r="I1450" s="236" t="e">
        <f>VLOOKUP(G1450,'VDs DUELOS'!$D$2:$G$1568,4,0)-H1450</f>
        <v>#N/A</v>
      </c>
    </row>
    <row r="1451" spans="7:9" x14ac:dyDescent="0.3">
      <c r="G1451">
        <v>53215</v>
      </c>
      <c r="H1451" s="6">
        <v>701.40920000000006</v>
      </c>
      <c r="I1451" s="236">
        <f>VLOOKUP(G1451,'VDs DUELOS'!$D$2:$G$1568,4,0)-H1451</f>
        <v>0</v>
      </c>
    </row>
    <row r="1452" spans="7:9" x14ac:dyDescent="0.3">
      <c r="G1452">
        <v>53216</v>
      </c>
      <c r="H1452" s="6">
        <v>1215.772432</v>
      </c>
      <c r="I1452" s="236">
        <f>VLOOKUP(G1452,'VDs DUELOS'!$D$2:$G$1568,4,0)-H1452</f>
        <v>0</v>
      </c>
    </row>
    <row r="1453" spans="7:9" x14ac:dyDescent="0.3">
      <c r="G1453">
        <v>53217</v>
      </c>
      <c r="H1453" s="6">
        <v>1040.5062400000002</v>
      </c>
      <c r="I1453" s="236">
        <f>VLOOKUP(G1453,'VDs DUELOS'!$D$2:$G$1568,4,0)-H1453</f>
        <v>0</v>
      </c>
    </row>
    <row r="1454" spans="7:9" x14ac:dyDescent="0.3">
      <c r="G1454">
        <v>53226</v>
      </c>
      <c r="H1454" s="6">
        <v>0</v>
      </c>
      <c r="I1454" s="236" t="e">
        <f>VLOOKUP(G1454,'VDs DUELOS'!$D$2:$G$1568,4,0)-H1454</f>
        <v>#N/A</v>
      </c>
    </row>
    <row r="1455" spans="7:9" x14ac:dyDescent="0.3">
      <c r="G1455">
        <v>53227</v>
      </c>
      <c r="H1455" s="6">
        <v>1779.8822479999999</v>
      </c>
      <c r="I1455" s="236">
        <f>VLOOKUP(G1455,'VDs DUELOS'!$D$2:$G$1568,4,0)-H1455</f>
        <v>0</v>
      </c>
    </row>
    <row r="1456" spans="7:9" x14ac:dyDescent="0.3">
      <c r="G1456">
        <v>53228</v>
      </c>
      <c r="H1456" s="6">
        <v>2464.6472159999998</v>
      </c>
      <c r="I1456" s="236">
        <f>VLOOKUP(G1456,'VDs DUELOS'!$D$2:$G$1568,4,0)-H1456</f>
        <v>0</v>
      </c>
    </row>
    <row r="1457" spans="7:9" x14ac:dyDescent="0.3">
      <c r="G1457">
        <v>53229</v>
      </c>
      <c r="H1457" s="6">
        <v>0</v>
      </c>
      <c r="I1457" s="236" t="e">
        <f>VLOOKUP(G1457,'VDs DUELOS'!$D$2:$G$1568,4,0)-H1457</f>
        <v>#N/A</v>
      </c>
    </row>
    <row r="1458" spans="7:9" x14ac:dyDescent="0.3">
      <c r="G1458">
        <v>53230</v>
      </c>
      <c r="H1458" s="6">
        <v>1361.1205440000001</v>
      </c>
      <c r="I1458" s="236">
        <f>VLOOKUP(G1458,'VDs DUELOS'!$D$2:$G$1568,4,0)-H1458</f>
        <v>0</v>
      </c>
    </row>
    <row r="1459" spans="7:9" x14ac:dyDescent="0.3">
      <c r="G1459">
        <v>53231</v>
      </c>
      <c r="H1459" s="6">
        <v>1317.2074863157895</v>
      </c>
      <c r="I1459" s="236">
        <f>VLOOKUP(G1459,'VDs DUELOS'!$D$2:$G$1568,4,0)-H1459</f>
        <v>0</v>
      </c>
    </row>
    <row r="1460" spans="7:9" x14ac:dyDescent="0.3">
      <c r="G1460">
        <v>53232</v>
      </c>
      <c r="H1460" s="6">
        <v>0</v>
      </c>
      <c r="I1460" s="236" t="e">
        <f>VLOOKUP(G1460,'VDs DUELOS'!$D$2:$G$1568,4,0)-H1460</f>
        <v>#N/A</v>
      </c>
    </row>
    <row r="1461" spans="7:9" x14ac:dyDescent="0.3">
      <c r="G1461">
        <v>53233</v>
      </c>
      <c r="H1461" s="6">
        <v>1152.396872</v>
      </c>
      <c r="I1461" s="236">
        <f>VLOOKUP(G1461,'VDs DUELOS'!$D$2:$G$1568,4,0)-H1461</f>
        <v>0</v>
      </c>
    </row>
    <row r="1462" spans="7:9" x14ac:dyDescent="0.3">
      <c r="G1462">
        <v>53234</v>
      </c>
      <c r="H1462" s="6">
        <v>1490.8190880000002</v>
      </c>
      <c r="I1462" s="236">
        <f>VLOOKUP(G1462,'VDs DUELOS'!$D$2:$G$1568,4,0)-H1462</f>
        <v>0</v>
      </c>
    </row>
    <row r="1463" spans="7:9" x14ac:dyDescent="0.3">
      <c r="G1463">
        <v>53235</v>
      </c>
      <c r="H1463" s="6">
        <v>0</v>
      </c>
      <c r="I1463" s="236" t="e">
        <f>VLOOKUP(G1463,'VDs DUELOS'!$D$2:$G$1568,4,0)-H1463</f>
        <v>#N/A</v>
      </c>
    </row>
    <row r="1464" spans="7:9" x14ac:dyDescent="0.3">
      <c r="G1464">
        <v>53238</v>
      </c>
      <c r="H1464" s="6">
        <v>814.30909599999995</v>
      </c>
      <c r="I1464" s="236">
        <f>VLOOKUP(G1464,'VDs DUELOS'!$D$2:$G$1568,4,0)-H1464</f>
        <v>0</v>
      </c>
    </row>
    <row r="1465" spans="7:9" x14ac:dyDescent="0.3">
      <c r="G1465">
        <v>53240</v>
      </c>
      <c r="H1465" s="6">
        <v>1047.6364879999999</v>
      </c>
      <c r="I1465" s="236">
        <f>VLOOKUP(G1465,'VDs DUELOS'!$D$2:$G$1568,4,0)-H1465</f>
        <v>0</v>
      </c>
    </row>
    <row r="1466" spans="7:9" x14ac:dyDescent="0.3">
      <c r="G1466">
        <v>53242</v>
      </c>
      <c r="H1466" s="6">
        <v>0</v>
      </c>
      <c r="I1466" s="236" t="e">
        <f>VLOOKUP(G1466,'VDs DUELOS'!$D$2:$G$1568,4,0)-H1466</f>
        <v>#N/A</v>
      </c>
    </row>
    <row r="1467" spans="7:9" x14ac:dyDescent="0.3">
      <c r="G1467">
        <v>53243</v>
      </c>
      <c r="H1467" s="6">
        <v>1102.70208</v>
      </c>
      <c r="I1467" s="236">
        <f>VLOOKUP(G1467,'VDs DUELOS'!$D$2:$G$1568,4,0)-H1467</f>
        <v>0</v>
      </c>
    </row>
    <row r="1468" spans="7:9" x14ac:dyDescent="0.3">
      <c r="G1468">
        <v>53249</v>
      </c>
      <c r="H1468" s="6">
        <v>1047.102384</v>
      </c>
      <c r="I1468" s="236">
        <f>VLOOKUP(G1468,'VDs DUELOS'!$D$2:$G$1568,4,0)-H1468</f>
        <v>0</v>
      </c>
    </row>
    <row r="1469" spans="7:9" x14ac:dyDescent="0.3">
      <c r="G1469">
        <v>53250</v>
      </c>
      <c r="H1469" s="6">
        <v>1142.4577040000001</v>
      </c>
      <c r="I1469" s="236">
        <f>VLOOKUP(G1469,'VDs DUELOS'!$D$2:$G$1568,4,0)-H1469</f>
        <v>0</v>
      </c>
    </row>
    <row r="1470" spans="7:9" x14ac:dyDescent="0.3">
      <c r="G1470">
        <v>53256</v>
      </c>
      <c r="H1470" s="6">
        <v>1686.5745920000002</v>
      </c>
      <c r="I1470" s="236">
        <f>VLOOKUP(G1470,'VDs DUELOS'!$D$2:$G$1568,4,0)-H1470</f>
        <v>0</v>
      </c>
    </row>
    <row r="1471" spans="7:9" x14ac:dyDescent="0.3">
      <c r="G1471">
        <v>53258</v>
      </c>
      <c r="H1471" s="6">
        <v>4339.9610400000001</v>
      </c>
      <c r="I1471" s="236">
        <f>VLOOKUP(G1471,'VDs DUELOS'!$D$2:$G$1568,4,0)-H1471</f>
        <v>0</v>
      </c>
    </row>
    <row r="1472" spans="7:9" x14ac:dyDescent="0.3">
      <c r="G1472">
        <v>53261</v>
      </c>
      <c r="H1472" s="6">
        <v>625.63012210526313</v>
      </c>
      <c r="I1472" s="236">
        <f>VLOOKUP(G1472,'VDs DUELOS'!$D$2:$G$1568,4,0)-H1472</f>
        <v>0</v>
      </c>
    </row>
    <row r="1473" spans="7:9" x14ac:dyDescent="0.3">
      <c r="G1473">
        <v>53262</v>
      </c>
      <c r="H1473" s="6">
        <v>589.77103999999997</v>
      </c>
      <c r="I1473" s="236">
        <f>VLOOKUP(G1473,'VDs DUELOS'!$D$2:$G$1568,4,0)-H1473</f>
        <v>0</v>
      </c>
    </row>
    <row r="1474" spans="7:9" x14ac:dyDescent="0.3">
      <c r="G1474">
        <v>53263</v>
      </c>
      <c r="H1474" s="6">
        <v>1065.7175242105263</v>
      </c>
      <c r="I1474" s="236">
        <f>VLOOKUP(G1474,'VDs DUELOS'!$D$2:$G$1568,4,0)-H1474</f>
        <v>0</v>
      </c>
    </row>
    <row r="1475" spans="7:9" x14ac:dyDescent="0.3">
      <c r="G1475">
        <v>53264</v>
      </c>
      <c r="H1475" s="6">
        <v>1019.6085520000001</v>
      </c>
      <c r="I1475" s="236">
        <f>VLOOKUP(G1475,'VDs DUELOS'!$D$2:$G$1568,4,0)-H1475</f>
        <v>0</v>
      </c>
    </row>
    <row r="1476" spans="7:9" x14ac:dyDescent="0.3">
      <c r="G1476">
        <v>53266</v>
      </c>
      <c r="H1476" s="6">
        <v>1104.1565440000002</v>
      </c>
      <c r="I1476" s="236">
        <f>VLOOKUP(G1476,'VDs DUELOS'!$D$2:$G$1568,4,0)-H1476</f>
        <v>0</v>
      </c>
    </row>
    <row r="1477" spans="7:9" x14ac:dyDescent="0.3">
      <c r="G1477">
        <v>53269</v>
      </c>
      <c r="H1477" s="6">
        <v>1039.3162986666666</v>
      </c>
      <c r="I1477" s="236">
        <f>VLOOKUP(G1477,'VDs DUELOS'!$D$2:$G$1568,4,0)-H1477</f>
        <v>0</v>
      </c>
    </row>
    <row r="1478" spans="7:9" x14ac:dyDescent="0.3">
      <c r="G1478">
        <v>53270</v>
      </c>
      <c r="H1478" s="6">
        <v>937.71876799999995</v>
      </c>
      <c r="I1478" s="236">
        <f>VLOOKUP(G1478,'VDs DUELOS'!$D$2:$G$1568,4,0)-H1478</f>
        <v>0</v>
      </c>
    </row>
    <row r="1479" spans="7:9" x14ac:dyDescent="0.3">
      <c r="G1479">
        <v>53273</v>
      </c>
      <c r="H1479" s="6">
        <v>1821.9494400000001</v>
      </c>
      <c r="I1479" s="236">
        <f>VLOOKUP(G1479,'VDs DUELOS'!$D$2:$G$1568,4,0)-H1479</f>
        <v>0</v>
      </c>
    </row>
    <row r="1480" spans="7:9" x14ac:dyDescent="0.3">
      <c r="G1480">
        <v>53274</v>
      </c>
      <c r="H1480" s="6">
        <v>2153.7484884210526</v>
      </c>
      <c r="I1480" s="236">
        <f>VLOOKUP(G1480,'VDs DUELOS'!$D$2:$G$1568,4,0)-H1480</f>
        <v>0</v>
      </c>
    </row>
    <row r="1481" spans="7:9" x14ac:dyDescent="0.3">
      <c r="G1481">
        <v>53276</v>
      </c>
      <c r="H1481" s="6">
        <v>1526.283848</v>
      </c>
      <c r="I1481" s="236">
        <f>VLOOKUP(G1481,'VDs DUELOS'!$D$2:$G$1568,4,0)-H1481</f>
        <v>0</v>
      </c>
    </row>
    <row r="1482" spans="7:9" x14ac:dyDescent="0.3">
      <c r="G1482">
        <v>53279</v>
      </c>
      <c r="H1482" s="6">
        <v>0</v>
      </c>
      <c r="I1482" s="236" t="e">
        <f>VLOOKUP(G1482,'VDs DUELOS'!$D$2:$G$1568,4,0)-H1482</f>
        <v>#N/A</v>
      </c>
    </row>
    <row r="1483" spans="7:9" x14ac:dyDescent="0.3">
      <c r="G1483">
        <v>53283</v>
      </c>
      <c r="H1483" s="6">
        <v>1069.6707873684211</v>
      </c>
      <c r="I1483" s="236">
        <f>VLOOKUP(G1483,'VDs DUELOS'!$D$2:$G$1568,4,0)-H1483</f>
        <v>0</v>
      </c>
    </row>
    <row r="1484" spans="7:9" x14ac:dyDescent="0.3">
      <c r="G1484">
        <v>53284</v>
      </c>
      <c r="H1484" s="6">
        <v>1449.9358755555556</v>
      </c>
      <c r="I1484" s="236">
        <f>VLOOKUP(G1484,'VDs DUELOS'!$D$2:$G$1568,4,0)-H1484</f>
        <v>0</v>
      </c>
    </row>
    <row r="1485" spans="7:9" x14ac:dyDescent="0.3">
      <c r="G1485">
        <v>53285</v>
      </c>
      <c r="H1485" s="6">
        <v>1772.311696</v>
      </c>
      <c r="I1485" s="236">
        <f>VLOOKUP(G1485,'VDs DUELOS'!$D$2:$G$1568,4,0)-H1485</f>
        <v>0</v>
      </c>
    </row>
    <row r="1486" spans="7:9" x14ac:dyDescent="0.3">
      <c r="G1486">
        <v>53286</v>
      </c>
      <c r="H1486" s="6">
        <v>1119.7142799999999</v>
      </c>
      <c r="I1486" s="236">
        <f>VLOOKUP(G1486,'VDs DUELOS'!$D$2:$G$1568,4,0)-H1486</f>
        <v>0</v>
      </c>
    </row>
    <row r="1487" spans="7:9" x14ac:dyDescent="0.3">
      <c r="G1487">
        <v>53294</v>
      </c>
      <c r="H1487" s="6">
        <v>1009.2766315789473</v>
      </c>
      <c r="I1487" s="236">
        <f>VLOOKUP(G1487,'VDs DUELOS'!$D$2:$G$1568,4,0)-H1487</f>
        <v>0</v>
      </c>
    </row>
    <row r="1488" spans="7:9" x14ac:dyDescent="0.3">
      <c r="G1488">
        <v>53295</v>
      </c>
      <c r="H1488" s="6">
        <v>1139.6281280000001</v>
      </c>
      <c r="I1488" s="236">
        <f>VLOOKUP(G1488,'VDs DUELOS'!$D$2:$G$1568,4,0)-H1488</f>
        <v>0</v>
      </c>
    </row>
    <row r="1489" spans="7:9" x14ac:dyDescent="0.3">
      <c r="G1489">
        <v>53298</v>
      </c>
      <c r="H1489" s="6">
        <v>1131.0955039999999</v>
      </c>
      <c r="I1489" s="236">
        <f>VLOOKUP(G1489,'VDs DUELOS'!$D$2:$G$1568,4,0)-H1489</f>
        <v>0</v>
      </c>
    </row>
    <row r="1490" spans="7:9" x14ac:dyDescent="0.3">
      <c r="G1490">
        <v>53299</v>
      </c>
      <c r="H1490" s="6">
        <v>1108.3216</v>
      </c>
      <c r="I1490" s="236">
        <f>VLOOKUP(G1490,'VDs DUELOS'!$D$2:$G$1568,4,0)-H1490</f>
        <v>0</v>
      </c>
    </row>
    <row r="1491" spans="7:9" x14ac:dyDescent="0.3">
      <c r="G1491">
        <v>53301</v>
      </c>
      <c r="H1491" s="6">
        <v>1392.5648160000001</v>
      </c>
      <c r="I1491" s="236">
        <f>VLOOKUP(G1491,'VDs DUELOS'!$D$2:$G$1568,4,0)-H1491</f>
        <v>0</v>
      </c>
    </row>
    <row r="1492" spans="7:9" x14ac:dyDescent="0.3">
      <c r="G1492">
        <v>53302</v>
      </c>
      <c r="H1492" s="6">
        <v>0</v>
      </c>
      <c r="I1492" s="236" t="e">
        <f>VLOOKUP(G1492,'VDs DUELOS'!$D$2:$G$1568,4,0)-H1492</f>
        <v>#N/A</v>
      </c>
    </row>
    <row r="1493" spans="7:9" x14ac:dyDescent="0.3">
      <c r="G1493">
        <v>53305</v>
      </c>
      <c r="H1493" s="6">
        <v>0</v>
      </c>
      <c r="I1493" s="236" t="e">
        <f>VLOOKUP(G1493,'VDs DUELOS'!$D$2:$G$1568,4,0)-H1493</f>
        <v>#N/A</v>
      </c>
    </row>
    <row r="1494" spans="7:9" x14ac:dyDescent="0.3">
      <c r="G1494">
        <v>53306</v>
      </c>
      <c r="H1494" s="6">
        <v>1314.8930799999998</v>
      </c>
      <c r="I1494" s="236">
        <f>VLOOKUP(G1494,'VDs DUELOS'!$D$2:$G$1568,4,0)-H1494</f>
        <v>0</v>
      </c>
    </row>
    <row r="1495" spans="7:9" x14ac:dyDescent="0.3">
      <c r="G1495">
        <v>53310</v>
      </c>
      <c r="H1495" s="6">
        <v>1097.44544</v>
      </c>
      <c r="I1495" s="236">
        <f>VLOOKUP(G1495,'VDs DUELOS'!$D$2:$G$1568,4,0)-H1495</f>
        <v>0</v>
      </c>
    </row>
    <row r="1496" spans="7:9" x14ac:dyDescent="0.3">
      <c r="G1496">
        <v>53312</v>
      </c>
      <c r="H1496" s="6">
        <v>1032.4196319999999</v>
      </c>
      <c r="I1496" s="236">
        <f>VLOOKUP(G1496,'VDs DUELOS'!$D$2:$G$1568,4,0)-H1496</f>
        <v>0</v>
      </c>
    </row>
    <row r="1497" spans="7:9" x14ac:dyDescent="0.3">
      <c r="G1497">
        <v>53313</v>
      </c>
      <c r="H1497" s="6">
        <v>698.80369600000006</v>
      </c>
      <c r="I1497" s="236">
        <f>VLOOKUP(G1497,'VDs DUELOS'!$D$2:$G$1568,4,0)-H1497</f>
        <v>0</v>
      </c>
    </row>
    <row r="1498" spans="7:9" x14ac:dyDescent="0.3">
      <c r="G1498">
        <v>53315</v>
      </c>
      <c r="H1498" s="6">
        <v>1490.9873852631581</v>
      </c>
      <c r="I1498" s="236">
        <f>VLOOKUP(G1498,'VDs DUELOS'!$D$2:$G$1568,4,0)-H1498</f>
        <v>0</v>
      </c>
    </row>
    <row r="1499" spans="7:9" x14ac:dyDescent="0.3">
      <c r="G1499">
        <v>53318</v>
      </c>
      <c r="H1499" s="6">
        <v>2064.0706559999999</v>
      </c>
      <c r="I1499" s="236">
        <f>VLOOKUP(G1499,'VDs DUELOS'!$D$2:$G$1568,4,0)-H1499</f>
        <v>0</v>
      </c>
    </row>
    <row r="1500" spans="7:9" x14ac:dyDescent="0.3">
      <c r="G1500">
        <v>53319</v>
      </c>
      <c r="H1500" s="6">
        <v>1716.6172159999999</v>
      </c>
      <c r="I1500" s="236">
        <f>VLOOKUP(G1500,'VDs DUELOS'!$D$2:$G$1568,4,0)-H1500</f>
        <v>0</v>
      </c>
    </row>
    <row r="1501" spans="7:9" x14ac:dyDescent="0.3">
      <c r="G1501">
        <v>53321</v>
      </c>
      <c r="H1501" s="6">
        <v>0</v>
      </c>
      <c r="I1501" s="236" t="e">
        <f>VLOOKUP(G1501,'VDs DUELOS'!$D$2:$G$1568,4,0)-H1501</f>
        <v>#N/A</v>
      </c>
    </row>
    <row r="1502" spans="7:9" x14ac:dyDescent="0.3">
      <c r="G1502">
        <v>53325</v>
      </c>
      <c r="H1502" s="6">
        <v>610.07638736842114</v>
      </c>
      <c r="I1502" s="236">
        <f>VLOOKUP(G1502,'VDs DUELOS'!$D$2:$G$1568,4,0)-H1502</f>
        <v>0</v>
      </c>
    </row>
    <row r="1503" spans="7:9" x14ac:dyDescent="0.3">
      <c r="G1503">
        <v>53327</v>
      </c>
      <c r="H1503" s="6">
        <v>990.38148799999999</v>
      </c>
      <c r="I1503" s="236">
        <f>VLOOKUP(G1503,'VDs DUELOS'!$D$2:$G$1568,4,0)-H1503</f>
        <v>0</v>
      </c>
    </row>
    <row r="1504" spans="7:9" x14ac:dyDescent="0.3">
      <c r="G1504">
        <v>53329</v>
      </c>
      <c r="H1504" s="6">
        <v>1490.8691440000002</v>
      </c>
      <c r="I1504" s="236">
        <f>VLOOKUP(G1504,'VDs DUELOS'!$D$2:$G$1568,4,0)-H1504</f>
        <v>0</v>
      </c>
    </row>
    <row r="1505" spans="7:9" x14ac:dyDescent="0.3">
      <c r="G1505">
        <v>53340</v>
      </c>
      <c r="H1505" s="6">
        <v>1345.5214480000002</v>
      </c>
      <c r="I1505" s="236">
        <f>VLOOKUP(G1505,'VDs DUELOS'!$D$2:$G$1568,4,0)-H1505</f>
        <v>0</v>
      </c>
    </row>
    <row r="1506" spans="7:9" x14ac:dyDescent="0.3">
      <c r="G1506">
        <v>53341</v>
      </c>
      <c r="H1506" s="6">
        <v>1792.3283120000001</v>
      </c>
      <c r="I1506" s="236">
        <f>VLOOKUP(G1506,'VDs DUELOS'!$D$2:$G$1568,4,0)-H1506</f>
        <v>0</v>
      </c>
    </row>
    <row r="1507" spans="7:9" x14ac:dyDescent="0.3">
      <c r="G1507">
        <v>53344</v>
      </c>
      <c r="H1507" s="6">
        <v>1147.8591039999999</v>
      </c>
      <c r="I1507" s="236">
        <f>VLOOKUP(G1507,'VDs DUELOS'!$D$2:$G$1568,4,0)-H1507</f>
        <v>0</v>
      </c>
    </row>
    <row r="1508" spans="7:9" x14ac:dyDescent="0.3">
      <c r="G1508">
        <v>53347</v>
      </c>
      <c r="H1508" s="6">
        <v>1058.4145094736843</v>
      </c>
      <c r="I1508" s="236">
        <f>VLOOKUP(G1508,'VDs DUELOS'!$D$2:$G$1568,4,0)-H1508</f>
        <v>0</v>
      </c>
    </row>
    <row r="1509" spans="7:9" x14ac:dyDescent="0.3">
      <c r="G1509">
        <v>53348</v>
      </c>
      <c r="H1509" s="6">
        <v>0</v>
      </c>
      <c r="I1509" s="236" t="e">
        <f>VLOOKUP(G1509,'VDs DUELOS'!$D$2:$G$1568,4,0)-H1509</f>
        <v>#N/A</v>
      </c>
    </row>
    <row r="1510" spans="7:9" x14ac:dyDescent="0.3">
      <c r="G1510">
        <v>53350</v>
      </c>
      <c r="H1510" s="6">
        <v>1175.351864</v>
      </c>
      <c r="I1510" s="236">
        <f>VLOOKUP(G1510,'VDs DUELOS'!$D$2:$G$1568,4,0)-H1510</f>
        <v>0</v>
      </c>
    </row>
    <row r="1511" spans="7:9" x14ac:dyDescent="0.3">
      <c r="G1511">
        <v>53355</v>
      </c>
      <c r="H1511" s="6">
        <v>1327.316505263158</v>
      </c>
      <c r="I1511" s="236">
        <f>VLOOKUP(G1511,'VDs DUELOS'!$D$2:$G$1568,4,0)-H1511</f>
        <v>0</v>
      </c>
    </row>
    <row r="1512" spans="7:9" x14ac:dyDescent="0.3">
      <c r="G1512">
        <v>53356</v>
      </c>
      <c r="H1512" s="6">
        <v>1911.375866666667</v>
      </c>
      <c r="I1512" s="236">
        <f>VLOOKUP(G1512,'VDs DUELOS'!$D$2:$G$1568,4,0)-H1512</f>
        <v>0</v>
      </c>
    </row>
    <row r="1513" spans="7:9" x14ac:dyDescent="0.3">
      <c r="G1513">
        <v>53358</v>
      </c>
      <c r="H1513" s="6">
        <v>1161.189912</v>
      </c>
      <c r="I1513" s="236">
        <f>VLOOKUP(G1513,'VDs DUELOS'!$D$2:$G$1568,4,0)-H1513</f>
        <v>0</v>
      </c>
    </row>
    <row r="1514" spans="7:9" x14ac:dyDescent="0.3">
      <c r="G1514">
        <v>53359</v>
      </c>
      <c r="H1514" s="6">
        <v>1093.3762800000002</v>
      </c>
      <c r="I1514" s="236">
        <f>VLOOKUP(G1514,'VDs DUELOS'!$D$2:$G$1568,4,0)-H1514</f>
        <v>0</v>
      </c>
    </row>
    <row r="1515" spans="7:9" x14ac:dyDescent="0.3">
      <c r="G1515">
        <v>53362</v>
      </c>
      <c r="H1515" s="6">
        <v>1684.3148160000001</v>
      </c>
      <c r="I1515" s="236">
        <f>VLOOKUP(G1515,'VDs DUELOS'!$D$2:$G$1568,4,0)-H1515</f>
        <v>0</v>
      </c>
    </row>
    <row r="1516" spans="7:9" x14ac:dyDescent="0.3">
      <c r="G1516">
        <v>53365</v>
      </c>
      <c r="H1516" s="6">
        <v>3473.7040000000002</v>
      </c>
      <c r="I1516" s="236">
        <f>VLOOKUP(G1516,'VDs DUELOS'!$D$2:$G$1568,4,0)-H1516</f>
        <v>0</v>
      </c>
    </row>
    <row r="1517" spans="7:9" x14ac:dyDescent="0.3">
      <c r="G1517">
        <v>53366</v>
      </c>
      <c r="H1517" s="6">
        <v>1592.4257680000001</v>
      </c>
      <c r="I1517" s="236">
        <f>VLOOKUP(G1517,'VDs DUELOS'!$D$2:$G$1568,4,0)-H1517</f>
        <v>0</v>
      </c>
    </row>
    <row r="1518" spans="7:9" x14ac:dyDescent="0.3">
      <c r="G1518">
        <v>53372</v>
      </c>
      <c r="H1518" s="6">
        <v>1242.277096</v>
      </c>
      <c r="I1518" s="236">
        <f>VLOOKUP(G1518,'VDs DUELOS'!$D$2:$G$1568,4,0)-H1518</f>
        <v>0</v>
      </c>
    </row>
    <row r="1519" spans="7:9" x14ac:dyDescent="0.3">
      <c r="G1519">
        <v>53373</v>
      </c>
      <c r="H1519" s="6">
        <v>0</v>
      </c>
      <c r="I1519" s="236" t="e">
        <f>VLOOKUP(G1519,'VDs DUELOS'!$D$2:$G$1568,4,0)-H1519</f>
        <v>#N/A</v>
      </c>
    </row>
    <row r="1520" spans="7:9" x14ac:dyDescent="0.3">
      <c r="G1520">
        <v>53377</v>
      </c>
      <c r="H1520" s="6">
        <v>2796.3029280000001</v>
      </c>
      <c r="I1520" s="236">
        <f>VLOOKUP(G1520,'VDs DUELOS'!$D$2:$G$1568,4,0)-H1520</f>
        <v>0</v>
      </c>
    </row>
    <row r="1521" spans="7:9" x14ac:dyDescent="0.3">
      <c r="G1521">
        <v>53378</v>
      </c>
      <c r="H1521" s="6">
        <v>1134.8135279999999</v>
      </c>
      <c r="I1521" s="236">
        <f>VLOOKUP(G1521,'VDs DUELOS'!$D$2:$G$1568,4,0)-H1521</f>
        <v>0</v>
      </c>
    </row>
    <row r="1522" spans="7:9" x14ac:dyDescent="0.3">
      <c r="G1522">
        <v>53380</v>
      </c>
      <c r="H1522" s="6">
        <v>2941.1612294736842</v>
      </c>
      <c r="I1522" s="236">
        <f>VLOOKUP(G1522,'VDs DUELOS'!$D$2:$G$1568,4,0)-H1522</f>
        <v>0</v>
      </c>
    </row>
    <row r="1523" spans="7:9" x14ac:dyDescent="0.3">
      <c r="G1523">
        <v>53381</v>
      </c>
      <c r="H1523" s="6">
        <v>703.86700800000017</v>
      </c>
      <c r="I1523" s="236">
        <f>VLOOKUP(G1523,'VDs DUELOS'!$D$2:$G$1568,4,0)-H1523</f>
        <v>0</v>
      </c>
    </row>
    <row r="1524" spans="7:9" x14ac:dyDescent="0.3">
      <c r="G1524">
        <v>53383</v>
      </c>
      <c r="H1524" s="6">
        <v>1037.6842694736843</v>
      </c>
      <c r="I1524" s="236">
        <f>VLOOKUP(G1524,'VDs DUELOS'!$D$2:$G$1568,4,0)-H1524</f>
        <v>0</v>
      </c>
    </row>
    <row r="1525" spans="7:9" x14ac:dyDescent="0.3">
      <c r="G1525">
        <v>53384</v>
      </c>
      <c r="H1525" s="6">
        <v>1052.5395679999999</v>
      </c>
      <c r="I1525" s="236">
        <f>VLOOKUP(G1525,'VDs DUELOS'!$D$2:$G$1568,4,0)-H1525</f>
        <v>0</v>
      </c>
    </row>
    <row r="1526" spans="7:9" x14ac:dyDescent="0.3">
      <c r="G1526">
        <v>53386</v>
      </c>
      <c r="H1526" s="6">
        <v>1012.211544</v>
      </c>
      <c r="I1526" s="236">
        <f>VLOOKUP(G1526,'VDs DUELOS'!$D$2:$G$1568,4,0)-H1526</f>
        <v>0</v>
      </c>
    </row>
    <row r="1527" spans="7:9" x14ac:dyDescent="0.3">
      <c r="G1527">
        <v>53387</v>
      </c>
      <c r="H1527" s="6">
        <v>897.59529599999996</v>
      </c>
      <c r="I1527" s="236">
        <f>VLOOKUP(G1527,'VDs DUELOS'!$D$2:$G$1568,4,0)-H1527</f>
        <v>0</v>
      </c>
    </row>
    <row r="1528" spans="7:9" x14ac:dyDescent="0.3">
      <c r="G1528">
        <v>53389</v>
      </c>
      <c r="H1528" s="6">
        <v>1118.0958311111112</v>
      </c>
      <c r="I1528" s="236">
        <f>VLOOKUP(G1528,'VDs DUELOS'!$D$2:$G$1568,4,0)-H1528</f>
        <v>0</v>
      </c>
    </row>
    <row r="1529" spans="7:9" x14ac:dyDescent="0.3">
      <c r="G1529">
        <v>53390</v>
      </c>
      <c r="H1529" s="6">
        <v>773.85680842105273</v>
      </c>
      <c r="I1529" s="236">
        <f>VLOOKUP(G1529,'VDs DUELOS'!$D$2:$G$1568,4,0)-H1529</f>
        <v>0</v>
      </c>
    </row>
    <row r="1530" spans="7:9" x14ac:dyDescent="0.3">
      <c r="G1530">
        <v>53392</v>
      </c>
      <c r="H1530" s="6">
        <v>1333.7067115789475</v>
      </c>
      <c r="I1530" s="236">
        <f>VLOOKUP(G1530,'VDs DUELOS'!$D$2:$G$1568,4,0)-H1530</f>
        <v>0</v>
      </c>
    </row>
    <row r="1531" spans="7:9" x14ac:dyDescent="0.3">
      <c r="G1531">
        <v>53393</v>
      </c>
      <c r="H1531" s="6">
        <v>0</v>
      </c>
      <c r="I1531" s="236" t="e">
        <f>VLOOKUP(G1531,'VDs DUELOS'!$D$2:$G$1568,4,0)-H1531</f>
        <v>#N/A</v>
      </c>
    </row>
    <row r="1532" spans="7:9" x14ac:dyDescent="0.3">
      <c r="G1532">
        <v>53395</v>
      </c>
      <c r="H1532" s="6">
        <v>688.63884631578958</v>
      </c>
      <c r="I1532" s="236" t="e">
        <f>VLOOKUP(G1532,'VDs DUELOS'!$D$2:$G$1568,4,0)-H1532</f>
        <v>#N/A</v>
      </c>
    </row>
    <row r="1533" spans="7:9" x14ac:dyDescent="0.3">
      <c r="G1533">
        <v>53397</v>
      </c>
      <c r="H1533" s="6">
        <v>2083.9565642105263</v>
      </c>
      <c r="I1533" s="236">
        <f>VLOOKUP(G1533,'VDs DUELOS'!$D$2:$G$1568,4,0)-H1533</f>
        <v>0</v>
      </c>
    </row>
    <row r="1534" spans="7:9" x14ac:dyDescent="0.3">
      <c r="G1534">
        <v>53398</v>
      </c>
      <c r="H1534" s="6">
        <v>1191.8079663157894</v>
      </c>
      <c r="I1534" s="236">
        <f>VLOOKUP(G1534,'VDs DUELOS'!$D$2:$G$1568,4,0)-H1534</f>
        <v>0</v>
      </c>
    </row>
    <row r="1535" spans="7:9" x14ac:dyDescent="0.3">
      <c r="G1535">
        <v>53402</v>
      </c>
      <c r="H1535" s="6">
        <v>1060.919472</v>
      </c>
      <c r="I1535" s="236">
        <f>VLOOKUP(G1535,'VDs DUELOS'!$D$2:$G$1568,4,0)-H1535</f>
        <v>0</v>
      </c>
    </row>
    <row r="1536" spans="7:9" x14ac:dyDescent="0.3">
      <c r="G1536">
        <v>53406</v>
      </c>
      <c r="H1536" s="6">
        <v>0</v>
      </c>
      <c r="I1536" s="236" t="e">
        <f>VLOOKUP(G1536,'VDs DUELOS'!$D$2:$G$1568,4,0)-H1536</f>
        <v>#N/A</v>
      </c>
    </row>
    <row r="1537" spans="7:9" x14ac:dyDescent="0.3">
      <c r="G1537">
        <v>53409</v>
      </c>
      <c r="H1537" s="6">
        <v>1178.2241280000001</v>
      </c>
      <c r="I1537" s="236">
        <f>VLOOKUP(G1537,'VDs DUELOS'!$D$2:$G$1568,4,0)-H1537</f>
        <v>0</v>
      </c>
    </row>
    <row r="1538" spans="7:9" x14ac:dyDescent="0.3">
      <c r="G1538">
        <v>53410</v>
      </c>
      <c r="H1538" s="6">
        <v>1490.218496</v>
      </c>
      <c r="I1538" s="236">
        <f>VLOOKUP(G1538,'VDs DUELOS'!$D$2:$G$1568,4,0)-H1538</f>
        <v>0</v>
      </c>
    </row>
    <row r="1539" spans="7:9" x14ac:dyDescent="0.3">
      <c r="G1539">
        <v>53412</v>
      </c>
      <c r="H1539" s="6">
        <v>1196.91472</v>
      </c>
      <c r="I1539" s="236">
        <f>VLOOKUP(G1539,'VDs DUELOS'!$D$2:$G$1568,4,0)-H1539</f>
        <v>0</v>
      </c>
    </row>
    <row r="1540" spans="7:9" x14ac:dyDescent="0.3">
      <c r="G1540">
        <v>53414</v>
      </c>
      <c r="H1540" s="6">
        <v>593.07741333333331</v>
      </c>
      <c r="I1540" s="236">
        <f>VLOOKUP(G1540,'VDs DUELOS'!$D$2:$G$1568,4,0)-H1540</f>
        <v>0</v>
      </c>
    </row>
    <row r="1541" spans="7:9" x14ac:dyDescent="0.3">
      <c r="G1541">
        <v>53416</v>
      </c>
      <c r="H1541" s="6">
        <v>1121.1107957894735</v>
      </c>
      <c r="I1541" s="236" t="e">
        <f>VLOOKUP(G1541,'VDs DUELOS'!$D$2:$G$1568,4,0)-H1541</f>
        <v>#N/A</v>
      </c>
    </row>
    <row r="1542" spans="7:9" x14ac:dyDescent="0.3">
      <c r="G1542">
        <v>53417</v>
      </c>
      <c r="H1542" s="6">
        <v>780.68961777777781</v>
      </c>
      <c r="I1542" s="236">
        <f>VLOOKUP(G1542,'VDs DUELOS'!$D$2:$G$1568,4,0)-H1542</f>
        <v>0</v>
      </c>
    </row>
    <row r="1543" spans="7:9" x14ac:dyDescent="0.3">
      <c r="G1543">
        <v>53422</v>
      </c>
      <c r="H1543" s="6">
        <v>1764.1088589473686</v>
      </c>
      <c r="I1543" s="236">
        <f>VLOOKUP(G1543,'VDs DUELOS'!$D$2:$G$1568,4,0)-H1543</f>
        <v>0</v>
      </c>
    </row>
    <row r="1544" spans="7:9" x14ac:dyDescent="0.3">
      <c r="G1544">
        <v>53426</v>
      </c>
      <c r="H1544" s="6">
        <v>1193.2404880000001</v>
      </c>
      <c r="I1544" s="236">
        <f>VLOOKUP(G1544,'VDs DUELOS'!$D$2:$G$1568,4,0)-H1544</f>
        <v>0</v>
      </c>
    </row>
    <row r="1545" spans="7:9" x14ac:dyDescent="0.3">
      <c r="G1545">
        <v>53427</v>
      </c>
      <c r="H1545" s="6">
        <v>775.62276000000008</v>
      </c>
      <c r="I1545" s="236">
        <f>VLOOKUP(G1545,'VDs DUELOS'!$D$2:$G$1568,4,0)-H1545</f>
        <v>0</v>
      </c>
    </row>
    <row r="1546" spans="7:9" x14ac:dyDescent="0.3">
      <c r="G1546">
        <v>53430</v>
      </c>
      <c r="H1546" s="6">
        <v>2213.8218610526319</v>
      </c>
      <c r="I1546" s="236">
        <f>VLOOKUP(G1546,'VDs DUELOS'!$D$2:$G$1568,4,0)-H1546</f>
        <v>0</v>
      </c>
    </row>
    <row r="1547" spans="7:9" x14ac:dyDescent="0.3">
      <c r="G1547">
        <v>53431</v>
      </c>
      <c r="H1547" s="6">
        <v>1224.0157305263158</v>
      </c>
      <c r="I1547" s="236">
        <f>VLOOKUP(G1547,'VDs DUELOS'!$D$2:$G$1568,4,0)-H1547</f>
        <v>0</v>
      </c>
    </row>
    <row r="1548" spans="7:9" x14ac:dyDescent="0.3">
      <c r="G1548">
        <v>53434</v>
      </c>
      <c r="H1548" s="6">
        <v>1349.5074960000002</v>
      </c>
      <c r="I1548" s="236">
        <f>VLOOKUP(G1548,'VDs DUELOS'!$D$2:$G$1568,4,0)-H1548</f>
        <v>0</v>
      </c>
    </row>
    <row r="1549" spans="7:9" x14ac:dyDescent="0.3">
      <c r="G1549">
        <v>53436</v>
      </c>
      <c r="H1549" s="6">
        <v>1938.1312000000003</v>
      </c>
      <c r="I1549" s="236">
        <f>VLOOKUP(G1549,'VDs DUELOS'!$D$2:$G$1568,4,0)-H1549</f>
        <v>0</v>
      </c>
    </row>
    <row r="1550" spans="7:9" x14ac:dyDescent="0.3">
      <c r="G1550">
        <v>53443</v>
      </c>
      <c r="H1550" s="6">
        <v>645.37900000000002</v>
      </c>
      <c r="I1550" s="236">
        <f>VLOOKUP(G1550,'VDs DUELOS'!$D$2:$G$1568,4,0)-H1550</f>
        <v>0</v>
      </c>
    </row>
    <row r="1551" spans="7:9" x14ac:dyDescent="0.3">
      <c r="G1551">
        <v>53445</v>
      </c>
      <c r="H1551" s="6">
        <v>0</v>
      </c>
      <c r="I1551" s="236" t="e">
        <f>VLOOKUP(G1551,'VDs DUELOS'!$D$2:$G$1568,4,0)-H1551</f>
        <v>#N/A</v>
      </c>
    </row>
    <row r="1552" spans="7:9" x14ac:dyDescent="0.3">
      <c r="G1552">
        <v>53450</v>
      </c>
      <c r="H1552" s="6">
        <v>1075.0459760000001</v>
      </c>
      <c r="I1552" s="236">
        <f>VLOOKUP(G1552,'VDs DUELOS'!$D$2:$G$1568,4,0)-H1552</f>
        <v>0</v>
      </c>
    </row>
    <row r="1553" spans="7:9" x14ac:dyDescent="0.3">
      <c r="G1553">
        <v>53451</v>
      </c>
      <c r="H1553" s="6">
        <v>1262.1262080000001</v>
      </c>
      <c r="I1553" s="236">
        <f>VLOOKUP(G1553,'VDs DUELOS'!$D$2:$G$1568,4,0)-H1553</f>
        <v>0</v>
      </c>
    </row>
    <row r="1554" spans="7:9" x14ac:dyDescent="0.3">
      <c r="G1554">
        <v>53455</v>
      </c>
      <c r="H1554" s="6">
        <v>919.69305600000007</v>
      </c>
      <c r="I1554" s="236">
        <f>VLOOKUP(G1554,'VDs DUELOS'!$D$2:$G$1568,4,0)-H1554</f>
        <v>0</v>
      </c>
    </row>
    <row r="1555" spans="7:9" x14ac:dyDescent="0.3">
      <c r="G1555">
        <v>53456</v>
      </c>
      <c r="H1555" s="6">
        <v>1134.2414880000001</v>
      </c>
      <c r="I1555" s="236">
        <f>VLOOKUP(G1555,'VDs DUELOS'!$D$2:$G$1568,4,0)-H1555</f>
        <v>0</v>
      </c>
    </row>
    <row r="1556" spans="7:9" x14ac:dyDescent="0.3">
      <c r="G1556">
        <v>53458</v>
      </c>
      <c r="H1556" s="6">
        <v>1234.1468080000002</v>
      </c>
      <c r="I1556" s="236">
        <f>VLOOKUP(G1556,'VDs DUELOS'!$D$2:$G$1568,4,0)-H1556</f>
        <v>0</v>
      </c>
    </row>
    <row r="1557" spans="7:9" x14ac:dyDescent="0.3">
      <c r="G1557">
        <v>53461</v>
      </c>
      <c r="H1557" s="6">
        <v>734.51576421052641</v>
      </c>
      <c r="I1557" s="236" t="e">
        <f>VLOOKUP(G1557,'VDs DUELOS'!$D$2:$G$1568,4,0)-H1557</f>
        <v>#N/A</v>
      </c>
    </row>
    <row r="1558" spans="7:9" x14ac:dyDescent="0.3">
      <c r="G1558">
        <v>53464</v>
      </c>
      <c r="H1558" s="6">
        <v>0</v>
      </c>
      <c r="I1558" s="236" t="e">
        <f>VLOOKUP(G1558,'VDs DUELOS'!$D$2:$G$1568,4,0)-H1558</f>
        <v>#N/A</v>
      </c>
    </row>
    <row r="1559" spans="7:9" x14ac:dyDescent="0.3">
      <c r="G1559">
        <v>53468</v>
      </c>
      <c r="H1559" s="6">
        <v>1217.7589389473685</v>
      </c>
      <c r="I1559" s="236">
        <f>VLOOKUP(G1559,'VDs DUELOS'!$D$2:$G$1568,4,0)-H1559</f>
        <v>0</v>
      </c>
    </row>
    <row r="1560" spans="7:9" x14ac:dyDescent="0.3">
      <c r="G1560">
        <v>53469</v>
      </c>
      <c r="H1560" s="6">
        <v>1340.6882880000001</v>
      </c>
      <c r="I1560" s="236">
        <f>VLOOKUP(G1560,'VDs DUELOS'!$D$2:$G$1568,4,0)-H1560</f>
        <v>0</v>
      </c>
    </row>
    <row r="1561" spans="7:9" x14ac:dyDescent="0.3">
      <c r="G1561">
        <v>53474</v>
      </c>
      <c r="H1561" s="6">
        <v>1715.6445894736844</v>
      </c>
      <c r="I1561" s="236">
        <f>VLOOKUP(G1561,'VDs DUELOS'!$D$2:$G$1568,4,0)-H1561</f>
        <v>0</v>
      </c>
    </row>
    <row r="1562" spans="7:9" x14ac:dyDescent="0.3">
      <c r="G1562">
        <v>53475</v>
      </c>
      <c r="H1562" s="6">
        <v>1006.2751157894736</v>
      </c>
      <c r="I1562" s="236">
        <f>VLOOKUP(G1562,'VDs DUELOS'!$D$2:$G$1568,4,0)-H1562</f>
        <v>0</v>
      </c>
    </row>
    <row r="1563" spans="7:9" x14ac:dyDescent="0.3">
      <c r="G1563">
        <v>53478</v>
      </c>
      <c r="H1563" s="6">
        <v>2794.4308631578947</v>
      </c>
      <c r="I1563" s="236">
        <f>VLOOKUP(G1563,'VDs DUELOS'!$D$2:$G$1568,4,0)-H1563</f>
        <v>0</v>
      </c>
    </row>
    <row r="1564" spans="7:9" x14ac:dyDescent="0.3">
      <c r="G1564">
        <v>53482</v>
      </c>
      <c r="H1564" s="6">
        <v>780.99756000000002</v>
      </c>
      <c r="I1564" s="236">
        <f>VLOOKUP(G1564,'VDs DUELOS'!$D$2:$G$1568,4,0)-H1564</f>
        <v>0</v>
      </c>
    </row>
    <row r="1565" spans="7:9" x14ac:dyDescent="0.3">
      <c r="G1565">
        <v>53483</v>
      </c>
      <c r="H1565" s="6">
        <v>0</v>
      </c>
      <c r="I1565" s="236" t="e">
        <f>VLOOKUP(G1565,'VDs DUELOS'!$D$2:$G$1568,4,0)-H1565</f>
        <v>#N/A</v>
      </c>
    </row>
    <row r="1566" spans="7:9" x14ac:dyDescent="0.3">
      <c r="G1566">
        <v>53484</v>
      </c>
      <c r="H1566" s="6">
        <v>1450.8013200000003</v>
      </c>
      <c r="I1566" s="236">
        <f>VLOOKUP(G1566,'VDs DUELOS'!$D$2:$G$1568,4,0)-H1566</f>
        <v>0</v>
      </c>
    </row>
    <row r="1567" spans="7:9" x14ac:dyDescent="0.3">
      <c r="G1567">
        <v>53485</v>
      </c>
      <c r="H1567" s="6">
        <v>851.43766736842099</v>
      </c>
      <c r="I1567" s="236">
        <f>VLOOKUP(G1567,'VDs DUELOS'!$D$2:$G$1568,4,0)-H1567</f>
        <v>0</v>
      </c>
    </row>
    <row r="1568" spans="7:9" x14ac:dyDescent="0.3">
      <c r="G1568">
        <v>53486</v>
      </c>
      <c r="H1568" s="6">
        <v>1010.4489440000002</v>
      </c>
      <c r="I1568" s="236">
        <f>VLOOKUP(G1568,'VDs DUELOS'!$D$2:$G$1568,4,0)-H1568</f>
        <v>0</v>
      </c>
    </row>
    <row r="1569" spans="7:9" x14ac:dyDescent="0.3">
      <c r="G1569">
        <v>53487</v>
      </c>
      <c r="H1569" s="6">
        <v>1142.6237600000002</v>
      </c>
      <c r="I1569" s="236">
        <f>VLOOKUP(G1569,'VDs DUELOS'!$D$2:$G$1568,4,0)-H1569</f>
        <v>0</v>
      </c>
    </row>
    <row r="1570" spans="7:9" x14ac:dyDescent="0.3">
      <c r="G1570">
        <v>53492</v>
      </c>
      <c r="H1570" s="6">
        <v>1153.6429642105265</v>
      </c>
      <c r="I1570" s="236">
        <f>VLOOKUP(G1570,'VDs DUELOS'!$D$2:$G$1568,4,0)-H1570</f>
        <v>0</v>
      </c>
    </row>
    <row r="1571" spans="7:9" x14ac:dyDescent="0.3">
      <c r="G1571">
        <v>53496</v>
      </c>
      <c r="H1571" s="6">
        <v>1039.5684880000001</v>
      </c>
      <c r="I1571" s="236">
        <f>VLOOKUP(G1571,'VDs DUELOS'!$D$2:$G$1568,4,0)-H1571</f>
        <v>0</v>
      </c>
    </row>
    <row r="1572" spans="7:9" x14ac:dyDescent="0.3">
      <c r="G1572">
        <v>53498</v>
      </c>
      <c r="H1572" s="6">
        <v>0</v>
      </c>
      <c r="I1572" s="236" t="e">
        <f>VLOOKUP(G1572,'VDs DUELOS'!$D$2:$G$1568,4,0)-H1572</f>
        <v>#N/A</v>
      </c>
    </row>
    <row r="1573" spans="7:9" x14ac:dyDescent="0.3">
      <c r="G1573">
        <v>53499</v>
      </c>
      <c r="H1573" s="6">
        <v>1227.37824</v>
      </c>
      <c r="I1573" s="236">
        <f>VLOOKUP(G1573,'VDs DUELOS'!$D$2:$G$1568,4,0)-H1573</f>
        <v>0</v>
      </c>
    </row>
    <row r="1574" spans="7:9" x14ac:dyDescent="0.3">
      <c r="G1574">
        <v>53503</v>
      </c>
      <c r="H1574" s="6">
        <v>631.50959999999998</v>
      </c>
      <c r="I1574" s="236">
        <f>VLOOKUP(G1574,'VDs DUELOS'!$D$2:$G$1568,4,0)-H1574</f>
        <v>0</v>
      </c>
    </row>
    <row r="1575" spans="7:9" x14ac:dyDescent="0.3">
      <c r="G1575">
        <v>53504</v>
      </c>
      <c r="H1575" s="6">
        <v>0</v>
      </c>
      <c r="I1575" s="236" t="e">
        <f>VLOOKUP(G1575,'VDs DUELOS'!$D$2:$G$1568,4,0)-H1575</f>
        <v>#N/A</v>
      </c>
    </row>
    <row r="1576" spans="7:9" x14ac:dyDescent="0.3">
      <c r="G1576">
        <v>53506</v>
      </c>
      <c r="H1576" s="6">
        <v>3061.9945600000005</v>
      </c>
      <c r="I1576" s="236">
        <f>VLOOKUP(G1576,'VDs DUELOS'!$D$2:$G$1568,4,0)-H1576</f>
        <v>0</v>
      </c>
    </row>
    <row r="1577" spans="7:9" x14ac:dyDescent="0.3">
      <c r="G1577">
        <v>53512</v>
      </c>
      <c r="H1577" s="6">
        <v>0</v>
      </c>
      <c r="I1577" s="236" t="e">
        <f>VLOOKUP(G1577,'VDs DUELOS'!$D$2:$G$1568,4,0)-H1577</f>
        <v>#N/A</v>
      </c>
    </row>
    <row r="1578" spans="7:9" x14ac:dyDescent="0.3">
      <c r="G1578">
        <v>53516</v>
      </c>
      <c r="H1578" s="6">
        <v>1418.4378021052632</v>
      </c>
      <c r="I1578" s="236">
        <f>VLOOKUP(G1578,'VDs DUELOS'!$D$2:$G$1568,4,0)-H1578</f>
        <v>0</v>
      </c>
    </row>
    <row r="1579" spans="7:9" x14ac:dyDescent="0.3">
      <c r="G1579">
        <v>53518</v>
      </c>
      <c r="H1579" s="6">
        <v>812.57695200000001</v>
      </c>
      <c r="I1579" s="236">
        <f>VLOOKUP(G1579,'VDs DUELOS'!$D$2:$G$1568,4,0)-H1579</f>
        <v>0</v>
      </c>
    </row>
    <row r="1580" spans="7:9" x14ac:dyDescent="0.3">
      <c r="G1580">
        <v>53519</v>
      </c>
      <c r="H1580" s="6">
        <v>1242.4101840000001</v>
      </c>
      <c r="I1580" s="236">
        <f>VLOOKUP(G1580,'VDs DUELOS'!$D$2:$G$1568,4,0)-H1580</f>
        <v>0</v>
      </c>
    </row>
    <row r="1581" spans="7:9" x14ac:dyDescent="0.3">
      <c r="G1581">
        <v>53521</v>
      </c>
      <c r="H1581" s="6">
        <v>723.45640000000003</v>
      </c>
      <c r="I1581" s="236">
        <f>VLOOKUP(G1581,'VDs DUELOS'!$D$2:$G$1568,4,0)-H1581</f>
        <v>0</v>
      </c>
    </row>
    <row r="1582" spans="7:9" x14ac:dyDescent="0.3">
      <c r="G1582">
        <v>53523</v>
      </c>
      <c r="H1582" s="6">
        <v>1083.6194357894735</v>
      </c>
      <c r="I1582" s="236">
        <f>VLOOKUP(G1582,'VDs DUELOS'!$D$2:$G$1568,4,0)-H1582</f>
        <v>0</v>
      </c>
    </row>
    <row r="1583" spans="7:9" x14ac:dyDescent="0.3">
      <c r="G1583">
        <v>53525</v>
      </c>
      <c r="H1583" s="6">
        <v>0</v>
      </c>
      <c r="I1583" s="236" t="e">
        <f>VLOOKUP(G1583,'VDs DUELOS'!$D$2:$G$1568,4,0)-H1583</f>
        <v>#N/A</v>
      </c>
    </row>
    <row r="1584" spans="7:9" x14ac:dyDescent="0.3">
      <c r="G1584">
        <v>53526</v>
      </c>
      <c r="H1584" s="6">
        <v>0</v>
      </c>
      <c r="I1584" s="236" t="e">
        <f>VLOOKUP(G1584,'VDs DUELOS'!$D$2:$G$1568,4,0)-H1584</f>
        <v>#N/A</v>
      </c>
    </row>
    <row r="1585" spans="7:9" x14ac:dyDescent="0.3">
      <c r="G1585">
        <v>53527</v>
      </c>
      <c r="H1585" s="6">
        <v>0</v>
      </c>
      <c r="I1585" s="236" t="e">
        <f>VLOOKUP(G1585,'VDs DUELOS'!$D$2:$G$1568,4,0)-H1585</f>
        <v>#N/A</v>
      </c>
    </row>
    <row r="1586" spans="7:9" x14ac:dyDescent="0.3">
      <c r="G1586">
        <v>53530</v>
      </c>
      <c r="H1586" s="6">
        <v>1194.1670063157896</v>
      </c>
      <c r="I1586" s="236">
        <f>VLOOKUP(G1586,'VDs DUELOS'!$D$2:$G$1568,4,0)-H1586</f>
        <v>0</v>
      </c>
    </row>
    <row r="1587" spans="7:9" x14ac:dyDescent="0.3">
      <c r="G1587">
        <v>53538</v>
      </c>
      <c r="H1587" s="6">
        <v>824.47515789473698</v>
      </c>
      <c r="I1587" s="236">
        <f>VLOOKUP(G1587,'VDs DUELOS'!$D$2:$G$1568,4,0)-H1587</f>
        <v>0</v>
      </c>
    </row>
    <row r="1588" spans="7:9" x14ac:dyDescent="0.3">
      <c r="G1588">
        <v>53540</v>
      </c>
      <c r="H1588" s="6">
        <v>1272.1801178947369</v>
      </c>
      <c r="I1588" s="236">
        <f>VLOOKUP(G1588,'VDs DUELOS'!$D$2:$G$1568,4,0)-H1588</f>
        <v>0</v>
      </c>
    </row>
    <row r="1589" spans="7:9" x14ac:dyDescent="0.3">
      <c r="G1589">
        <v>53541</v>
      </c>
      <c r="H1589" s="6">
        <v>645.90763200000004</v>
      </c>
      <c r="I1589" s="236">
        <f>VLOOKUP(G1589,'VDs DUELOS'!$D$2:$G$1568,4,0)-H1589</f>
        <v>0</v>
      </c>
    </row>
    <row r="1590" spans="7:9" x14ac:dyDescent="0.3">
      <c r="G1590">
        <v>53542</v>
      </c>
      <c r="H1590" s="6">
        <v>1138.036412631579</v>
      </c>
      <c r="I1590" s="236">
        <f>VLOOKUP(G1590,'VDs DUELOS'!$D$2:$G$1568,4,0)-H1590</f>
        <v>0</v>
      </c>
    </row>
    <row r="1591" spans="7:9" x14ac:dyDescent="0.3">
      <c r="G1591">
        <v>53543</v>
      </c>
      <c r="H1591" s="6">
        <v>733.87753599999996</v>
      </c>
      <c r="I1591" s="236">
        <f>VLOOKUP(G1591,'VDs DUELOS'!$D$2:$G$1568,4,0)-H1591</f>
        <v>0</v>
      </c>
    </row>
    <row r="1592" spans="7:9" x14ac:dyDescent="0.3">
      <c r="G1592">
        <v>53546</v>
      </c>
      <c r="H1592" s="6">
        <v>1385.4125200000001</v>
      </c>
      <c r="I1592" s="236">
        <f>VLOOKUP(G1592,'VDs DUELOS'!$D$2:$G$1568,4,0)-H1592</f>
        <v>0</v>
      </c>
    </row>
    <row r="1593" spans="7:9" x14ac:dyDescent="0.3">
      <c r="G1593">
        <v>53547</v>
      </c>
      <c r="H1593" s="6">
        <v>2985.1687760000004</v>
      </c>
      <c r="I1593" s="236">
        <f>VLOOKUP(G1593,'VDs DUELOS'!$D$2:$G$1568,4,0)-H1593</f>
        <v>0</v>
      </c>
    </row>
    <row r="1594" spans="7:9" x14ac:dyDescent="0.3">
      <c r="G1594">
        <v>53548</v>
      </c>
      <c r="H1594" s="6">
        <v>2926.2824560000004</v>
      </c>
      <c r="I1594" s="236">
        <f>VLOOKUP(G1594,'VDs DUELOS'!$D$2:$G$1568,4,0)-H1594</f>
        <v>0</v>
      </c>
    </row>
    <row r="1595" spans="7:9" x14ac:dyDescent="0.3">
      <c r="G1595">
        <v>53549</v>
      </c>
      <c r="H1595" s="6">
        <v>761.41272000000004</v>
      </c>
      <c r="I1595" s="236">
        <f>VLOOKUP(G1595,'VDs DUELOS'!$D$2:$G$1568,4,0)-H1595</f>
        <v>0</v>
      </c>
    </row>
    <row r="1596" spans="7:9" x14ac:dyDescent="0.3">
      <c r="G1596">
        <v>53550</v>
      </c>
      <c r="H1596" s="6">
        <v>1083.913448888889</v>
      </c>
      <c r="I1596" s="236">
        <f>VLOOKUP(G1596,'VDs DUELOS'!$D$2:$G$1568,4,0)-H1596</f>
        <v>0</v>
      </c>
    </row>
    <row r="1597" spans="7:9" x14ac:dyDescent="0.3">
      <c r="G1597">
        <v>53552</v>
      </c>
      <c r="H1597" s="6">
        <v>886.05874399999993</v>
      </c>
      <c r="I1597" s="236">
        <f>VLOOKUP(G1597,'VDs DUELOS'!$D$2:$G$1568,4,0)-H1597</f>
        <v>0</v>
      </c>
    </row>
    <row r="1598" spans="7:9" x14ac:dyDescent="0.3">
      <c r="G1598">
        <v>53555</v>
      </c>
      <c r="H1598" s="6">
        <v>1798.2632080000001</v>
      </c>
      <c r="I1598" s="236">
        <f>VLOOKUP(G1598,'VDs DUELOS'!$D$2:$G$1568,4,0)-H1598</f>
        <v>0</v>
      </c>
    </row>
    <row r="1599" spans="7:9" x14ac:dyDescent="0.3">
      <c r="G1599">
        <v>53559</v>
      </c>
      <c r="H1599" s="6">
        <v>1885.36564</v>
      </c>
      <c r="I1599" s="236">
        <f>VLOOKUP(G1599,'VDs DUELOS'!$D$2:$G$1568,4,0)-H1599</f>
        <v>0</v>
      </c>
    </row>
    <row r="1600" spans="7:9" x14ac:dyDescent="0.3">
      <c r="G1600">
        <v>53560</v>
      </c>
      <c r="H1600" s="6">
        <v>488.89082105263151</v>
      </c>
      <c r="I1600" s="236">
        <f>VLOOKUP(G1600,'VDs DUELOS'!$D$2:$G$1568,4,0)-H1600</f>
        <v>0</v>
      </c>
    </row>
    <row r="1601" spans="7:9" x14ac:dyDescent="0.3">
      <c r="G1601">
        <v>53563</v>
      </c>
      <c r="H1601" s="6">
        <v>1032.8715705263157</v>
      </c>
      <c r="I1601" s="236">
        <f>VLOOKUP(G1601,'VDs DUELOS'!$D$2:$G$1568,4,0)-H1601</f>
        <v>0</v>
      </c>
    </row>
    <row r="1602" spans="7:9" x14ac:dyDescent="0.3">
      <c r="G1602">
        <v>53564</v>
      </c>
      <c r="H1602" s="6">
        <v>797.98859200000015</v>
      </c>
      <c r="I1602" s="236">
        <f>VLOOKUP(G1602,'VDs DUELOS'!$D$2:$G$1568,4,0)-H1602</f>
        <v>0</v>
      </c>
    </row>
    <row r="1603" spans="7:9" x14ac:dyDescent="0.3">
      <c r="G1603">
        <v>53566</v>
      </c>
      <c r="H1603" s="6">
        <v>1323.2659115789475</v>
      </c>
      <c r="I1603" s="236" t="e">
        <f>VLOOKUP(G1603,'VDs DUELOS'!$D$2:$G$1568,4,0)-H1603</f>
        <v>#N/A</v>
      </c>
    </row>
    <row r="1604" spans="7:9" x14ac:dyDescent="0.3">
      <c r="G1604">
        <v>53568</v>
      </c>
      <c r="H1604" s="6">
        <v>2088.0687680000001</v>
      </c>
      <c r="I1604" s="236">
        <f>VLOOKUP(G1604,'VDs DUELOS'!$D$2:$G$1568,4,0)-H1604</f>
        <v>0</v>
      </c>
    </row>
    <row r="1605" spans="7:9" x14ac:dyDescent="0.3">
      <c r="G1605">
        <v>53569</v>
      </c>
      <c r="H1605" s="6">
        <v>975.91606400000001</v>
      </c>
      <c r="I1605" s="236">
        <f>VLOOKUP(G1605,'VDs DUELOS'!$D$2:$G$1568,4,0)-H1605</f>
        <v>0</v>
      </c>
    </row>
    <row r="1606" spans="7:9" x14ac:dyDescent="0.3">
      <c r="G1606">
        <v>53572</v>
      </c>
      <c r="H1606" s="6">
        <v>1290.4279494736843</v>
      </c>
      <c r="I1606" s="236">
        <f>VLOOKUP(G1606,'VDs DUELOS'!$D$2:$G$1568,4,0)-H1606</f>
        <v>0</v>
      </c>
    </row>
    <row r="1607" spans="7:9" x14ac:dyDescent="0.3">
      <c r="G1607">
        <v>53573</v>
      </c>
      <c r="H1607" s="6">
        <v>1172.5691999999999</v>
      </c>
      <c r="I1607" s="236">
        <f>VLOOKUP(G1607,'VDs DUELOS'!$D$2:$G$1568,4,0)-H1607</f>
        <v>0</v>
      </c>
    </row>
    <row r="1608" spans="7:9" x14ac:dyDescent="0.3">
      <c r="G1608">
        <v>53574</v>
      </c>
      <c r="H1608" s="6">
        <v>1459.3552888888889</v>
      </c>
      <c r="I1608" s="236">
        <f>VLOOKUP(G1608,'VDs DUELOS'!$D$2:$G$1568,4,0)-H1608</f>
        <v>0</v>
      </c>
    </row>
    <row r="1609" spans="7:9" x14ac:dyDescent="0.3">
      <c r="G1609">
        <v>53575</v>
      </c>
      <c r="H1609" s="6">
        <v>0</v>
      </c>
      <c r="I1609" s="236" t="e">
        <f>VLOOKUP(G1609,'VDs DUELOS'!$D$2:$G$1568,4,0)-H1609</f>
        <v>#N/A</v>
      </c>
    </row>
    <row r="1610" spans="7:9" x14ac:dyDescent="0.3">
      <c r="G1610">
        <v>53577</v>
      </c>
      <c r="H1610" s="6">
        <v>1205.9598736842106</v>
      </c>
      <c r="I1610" s="236">
        <f>VLOOKUP(G1610,'VDs DUELOS'!$D$2:$G$1568,4,0)-H1610</f>
        <v>0</v>
      </c>
    </row>
    <row r="1611" spans="7:9" x14ac:dyDescent="0.3">
      <c r="G1611">
        <v>53578</v>
      </c>
      <c r="H1611" s="6">
        <v>1132.6325280000001</v>
      </c>
      <c r="I1611" s="236">
        <f>VLOOKUP(G1611,'VDs DUELOS'!$D$2:$G$1568,4,0)-H1611</f>
        <v>0</v>
      </c>
    </row>
    <row r="1612" spans="7:9" x14ac:dyDescent="0.3">
      <c r="G1612">
        <v>53582</v>
      </c>
      <c r="H1612" s="6">
        <v>1438.3693840000003</v>
      </c>
      <c r="I1612" s="236">
        <f>VLOOKUP(G1612,'VDs DUELOS'!$D$2:$G$1568,4,0)-H1612</f>
        <v>0</v>
      </c>
    </row>
    <row r="1613" spans="7:9" x14ac:dyDescent="0.3">
      <c r="G1613">
        <v>53587</v>
      </c>
      <c r="H1613" s="6">
        <v>769.74768800000004</v>
      </c>
      <c r="I1613" s="236">
        <f>VLOOKUP(G1613,'VDs DUELOS'!$D$2:$G$1568,4,0)-H1613</f>
        <v>0</v>
      </c>
    </row>
    <row r="1614" spans="7:9" x14ac:dyDescent="0.3">
      <c r="G1614">
        <v>53588</v>
      </c>
      <c r="H1614" s="6">
        <v>1192.2027760000001</v>
      </c>
      <c r="I1614" s="236">
        <f>VLOOKUP(G1614,'VDs DUELOS'!$D$2:$G$1568,4,0)-H1614</f>
        <v>0</v>
      </c>
    </row>
    <row r="1615" spans="7:9" x14ac:dyDescent="0.3">
      <c r="G1615">
        <v>53591</v>
      </c>
      <c r="H1615" s="6">
        <v>1081.3780080000001</v>
      </c>
      <c r="I1615" s="236">
        <f>VLOOKUP(G1615,'VDs DUELOS'!$D$2:$G$1568,4,0)-H1615</f>
        <v>0</v>
      </c>
    </row>
    <row r="1616" spans="7:9" x14ac:dyDescent="0.3">
      <c r="G1616">
        <v>53592</v>
      </c>
      <c r="H1616" s="6">
        <v>0</v>
      </c>
      <c r="I1616" s="236" t="e">
        <f>VLOOKUP(G1616,'VDs DUELOS'!$D$2:$G$1568,4,0)-H1616</f>
        <v>#N/A</v>
      </c>
    </row>
    <row r="1617" spans="7:9" x14ac:dyDescent="0.3">
      <c r="G1617">
        <v>53593</v>
      </c>
      <c r="H1617" s="6">
        <v>1190.9534568421054</v>
      </c>
      <c r="I1617" s="236">
        <f>VLOOKUP(G1617,'VDs DUELOS'!$D$2:$G$1568,4,0)-H1617</f>
        <v>0</v>
      </c>
    </row>
    <row r="1618" spans="7:9" x14ac:dyDescent="0.3">
      <c r="G1618">
        <v>53594</v>
      </c>
      <c r="H1618" s="6">
        <v>1123.9583040000002</v>
      </c>
      <c r="I1618" s="236">
        <f>VLOOKUP(G1618,'VDs DUELOS'!$D$2:$G$1568,4,0)-H1618</f>
        <v>0</v>
      </c>
    </row>
    <row r="1619" spans="7:9" x14ac:dyDescent="0.3">
      <c r="G1619">
        <v>53595</v>
      </c>
      <c r="H1619" s="6">
        <v>655.16180800000006</v>
      </c>
      <c r="I1619" s="236">
        <f>VLOOKUP(G1619,'VDs DUELOS'!$D$2:$G$1568,4,0)-H1619</f>
        <v>0</v>
      </c>
    </row>
    <row r="1620" spans="7:9" x14ac:dyDescent="0.3">
      <c r="G1620">
        <v>53597</v>
      </c>
      <c r="H1620" s="6">
        <v>1440.1811536842106</v>
      </c>
      <c r="I1620" s="236">
        <f>VLOOKUP(G1620,'VDs DUELOS'!$D$2:$G$1568,4,0)-H1620</f>
        <v>0</v>
      </c>
    </row>
    <row r="1621" spans="7:9" x14ac:dyDescent="0.3">
      <c r="G1621">
        <v>53598</v>
      </c>
      <c r="H1621" s="6">
        <v>795.24576000000002</v>
      </c>
      <c r="I1621" s="236">
        <f>VLOOKUP(G1621,'VDs DUELOS'!$D$2:$G$1568,4,0)-H1621</f>
        <v>0</v>
      </c>
    </row>
    <row r="1622" spans="7:9" x14ac:dyDescent="0.3">
      <c r="G1622">
        <v>53599</v>
      </c>
      <c r="H1622" s="6">
        <v>688.74634947368429</v>
      </c>
      <c r="I1622" s="236">
        <f>VLOOKUP(G1622,'VDs DUELOS'!$D$2:$G$1568,4,0)-H1622</f>
        <v>0</v>
      </c>
    </row>
    <row r="1623" spans="7:9" x14ac:dyDescent="0.3">
      <c r="G1623">
        <v>53601</v>
      </c>
      <c r="H1623" s="6">
        <v>1688.0729094736844</v>
      </c>
      <c r="I1623" s="236">
        <f>VLOOKUP(G1623,'VDs DUELOS'!$D$2:$G$1568,4,0)-H1623</f>
        <v>0</v>
      </c>
    </row>
    <row r="1624" spans="7:9" x14ac:dyDescent="0.3">
      <c r="G1624">
        <v>53602</v>
      </c>
      <c r="H1624" s="6">
        <v>840.16154105263161</v>
      </c>
      <c r="I1624" s="236">
        <f>VLOOKUP(G1624,'VDs DUELOS'!$D$2:$G$1568,4,0)-H1624</f>
        <v>0</v>
      </c>
    </row>
    <row r="1625" spans="7:9" x14ac:dyDescent="0.3">
      <c r="G1625">
        <v>53603</v>
      </c>
      <c r="H1625" s="6">
        <v>0</v>
      </c>
      <c r="I1625" s="236" t="e">
        <f>VLOOKUP(G1625,'VDs DUELOS'!$D$2:$G$1568,4,0)-H1625</f>
        <v>#N/A</v>
      </c>
    </row>
    <row r="1626" spans="7:9" x14ac:dyDescent="0.3">
      <c r="G1626">
        <v>53604</v>
      </c>
      <c r="H1626" s="6">
        <v>1085.2801360000001</v>
      </c>
      <c r="I1626" s="236">
        <f>VLOOKUP(G1626,'VDs DUELOS'!$D$2:$G$1568,4,0)-H1626</f>
        <v>0</v>
      </c>
    </row>
    <row r="1627" spans="7:9" x14ac:dyDescent="0.3">
      <c r="G1627">
        <v>53605</v>
      </c>
      <c r="H1627" s="6">
        <v>0</v>
      </c>
      <c r="I1627" s="236" t="e">
        <f>VLOOKUP(G1627,'VDs DUELOS'!$D$2:$G$1568,4,0)-H1627</f>
        <v>#N/A</v>
      </c>
    </row>
    <row r="1628" spans="7:9" x14ac:dyDescent="0.3">
      <c r="G1628">
        <v>53606</v>
      </c>
      <c r="H1628" s="6">
        <v>0</v>
      </c>
      <c r="I1628" s="236" t="e">
        <f>VLOOKUP(G1628,'VDs DUELOS'!$D$2:$G$1568,4,0)-H1628</f>
        <v>#N/A</v>
      </c>
    </row>
    <row r="1629" spans="7:9" x14ac:dyDescent="0.3">
      <c r="G1629">
        <v>53607</v>
      </c>
      <c r="H1629" s="6">
        <v>619.44000000000005</v>
      </c>
      <c r="I1629" s="236">
        <f>VLOOKUP(G1629,'VDs DUELOS'!$D$2:$G$1568,4,0)-H1629</f>
        <v>0</v>
      </c>
    </row>
    <row r="1630" spans="7:9" x14ac:dyDescent="0.3">
      <c r="G1630">
        <v>53608</v>
      </c>
      <c r="H1630" s="6">
        <v>1207.582928</v>
      </c>
      <c r="I1630" s="236">
        <f>VLOOKUP(G1630,'VDs DUELOS'!$D$2:$G$1568,4,0)-H1630</f>
        <v>0</v>
      </c>
    </row>
    <row r="1631" spans="7:9" x14ac:dyDescent="0.3">
      <c r="G1631">
        <v>53610</v>
      </c>
      <c r="H1631" s="6">
        <v>0</v>
      </c>
      <c r="I1631" s="236" t="e">
        <f>VLOOKUP(G1631,'VDs DUELOS'!$D$2:$G$1568,4,0)-H1631</f>
        <v>#N/A</v>
      </c>
    </row>
    <row r="1632" spans="7:9" x14ac:dyDescent="0.3">
      <c r="G1632">
        <v>53613</v>
      </c>
      <c r="H1632" s="6">
        <v>0</v>
      </c>
      <c r="I1632" s="236" t="e">
        <f>VLOOKUP(G1632,'VDs DUELOS'!$D$2:$G$1568,4,0)-H1632</f>
        <v>#N/A</v>
      </c>
    </row>
    <row r="1633" spans="7:9" x14ac:dyDescent="0.3">
      <c r="G1633">
        <v>53614</v>
      </c>
      <c r="H1633" s="6">
        <v>1282.6354640000002</v>
      </c>
      <c r="I1633" s="236">
        <f>VLOOKUP(G1633,'VDs DUELOS'!$D$2:$G$1568,4,0)-H1633</f>
        <v>0</v>
      </c>
    </row>
    <row r="1634" spans="7:9" x14ac:dyDescent="0.3">
      <c r="G1634">
        <v>53615</v>
      </c>
      <c r="H1634" s="6">
        <v>1860.266016</v>
      </c>
      <c r="I1634" s="236">
        <f>VLOOKUP(G1634,'VDs DUELOS'!$D$2:$G$1568,4,0)-H1634</f>
        <v>0</v>
      </c>
    </row>
    <row r="1635" spans="7:9" x14ac:dyDescent="0.3">
      <c r="G1635">
        <v>53617</v>
      </c>
      <c r="H1635" s="6">
        <v>0</v>
      </c>
      <c r="I1635" s="236" t="e">
        <f>VLOOKUP(G1635,'VDs DUELOS'!$D$2:$G$1568,4,0)-H1635</f>
        <v>#N/A</v>
      </c>
    </row>
    <row r="1636" spans="7:9" x14ac:dyDescent="0.3">
      <c r="G1636">
        <v>53618</v>
      </c>
      <c r="H1636" s="6">
        <v>928.94204800000011</v>
      </c>
      <c r="I1636" s="236">
        <f>VLOOKUP(G1636,'VDs DUELOS'!$D$2:$G$1568,4,0)-H1636</f>
        <v>0</v>
      </c>
    </row>
    <row r="1637" spans="7:9" x14ac:dyDescent="0.3">
      <c r="G1637">
        <v>53619</v>
      </c>
      <c r="H1637" s="6">
        <v>1019.755032</v>
      </c>
      <c r="I1637" s="236">
        <f>VLOOKUP(G1637,'VDs DUELOS'!$D$2:$G$1568,4,0)-H1637</f>
        <v>0</v>
      </c>
    </row>
    <row r="1638" spans="7:9" x14ac:dyDescent="0.3">
      <c r="G1638">
        <v>53622</v>
      </c>
      <c r="H1638" s="6">
        <v>918.44295199999999</v>
      </c>
      <c r="I1638" s="236">
        <f>VLOOKUP(G1638,'VDs DUELOS'!$D$2:$G$1568,4,0)-H1638</f>
        <v>0</v>
      </c>
    </row>
    <row r="1639" spans="7:9" x14ac:dyDescent="0.3">
      <c r="G1639">
        <v>53623</v>
      </c>
      <c r="H1639" s="6">
        <v>594.36769600000002</v>
      </c>
      <c r="I1639" s="236">
        <f>VLOOKUP(G1639,'VDs DUELOS'!$D$2:$G$1568,4,0)-H1639</f>
        <v>0</v>
      </c>
    </row>
    <row r="1640" spans="7:9" x14ac:dyDescent="0.3">
      <c r="G1640">
        <v>53624</v>
      </c>
      <c r="H1640" s="6">
        <v>1572.3663040000001</v>
      </c>
      <c r="I1640" s="236">
        <f>VLOOKUP(G1640,'VDs DUELOS'!$D$2:$G$1568,4,0)-H1640</f>
        <v>0</v>
      </c>
    </row>
    <row r="1641" spans="7:9" x14ac:dyDescent="0.3">
      <c r="G1641">
        <v>53630</v>
      </c>
      <c r="H1641" s="6">
        <v>0</v>
      </c>
      <c r="I1641" s="236" t="e">
        <f>VLOOKUP(G1641,'VDs DUELOS'!$D$2:$G$1568,4,0)-H1641</f>
        <v>#N/A</v>
      </c>
    </row>
    <row r="1642" spans="7:9" x14ac:dyDescent="0.3">
      <c r="G1642">
        <v>53633</v>
      </c>
      <c r="H1642" s="6">
        <v>1189.4130189473685</v>
      </c>
      <c r="I1642" s="236">
        <f>VLOOKUP(G1642,'VDs DUELOS'!$D$2:$G$1568,4,0)-H1642</f>
        <v>0</v>
      </c>
    </row>
    <row r="1643" spans="7:9" x14ac:dyDescent="0.3">
      <c r="G1643">
        <v>53634</v>
      </c>
      <c r="H1643" s="6">
        <v>3235.2715536842106</v>
      </c>
      <c r="I1643" s="236">
        <f>VLOOKUP(G1643,'VDs DUELOS'!$D$2:$G$1568,4,0)-H1643</f>
        <v>0</v>
      </c>
    </row>
    <row r="1644" spans="7:9" x14ac:dyDescent="0.3">
      <c r="G1644">
        <v>53639</v>
      </c>
      <c r="H1644" s="6">
        <v>0</v>
      </c>
      <c r="I1644" s="236" t="e">
        <f>VLOOKUP(G1644,'VDs DUELOS'!$D$2:$G$1568,4,0)-H1644</f>
        <v>#N/A</v>
      </c>
    </row>
    <row r="1645" spans="7:9" x14ac:dyDescent="0.3">
      <c r="G1645">
        <v>53641</v>
      </c>
      <c r="H1645" s="6">
        <v>1065.3702315789476</v>
      </c>
      <c r="I1645" s="236">
        <f>VLOOKUP(G1645,'VDs DUELOS'!$D$2:$G$1568,4,0)-H1645</f>
        <v>0</v>
      </c>
    </row>
    <row r="1646" spans="7:9" x14ac:dyDescent="0.3">
      <c r="G1646">
        <v>53643</v>
      </c>
      <c r="H1646" s="6">
        <v>1037.856168</v>
      </c>
      <c r="I1646" s="236">
        <f>VLOOKUP(G1646,'VDs DUELOS'!$D$2:$G$1568,4,0)-H1646</f>
        <v>0</v>
      </c>
    </row>
    <row r="1647" spans="7:9" x14ac:dyDescent="0.3">
      <c r="G1647">
        <v>53644</v>
      </c>
      <c r="H1647" s="6">
        <v>1558.9680880000001</v>
      </c>
      <c r="I1647" s="236">
        <f>VLOOKUP(G1647,'VDs DUELOS'!$D$2:$G$1568,4,0)-H1647</f>
        <v>0</v>
      </c>
    </row>
    <row r="1648" spans="7:9" x14ac:dyDescent="0.3">
      <c r="G1648">
        <v>53646</v>
      </c>
      <c r="H1648" s="6">
        <v>0</v>
      </c>
      <c r="I1648" s="236" t="e">
        <f>VLOOKUP(G1648,'VDs DUELOS'!$D$2:$G$1568,4,0)-H1648</f>
        <v>#N/A</v>
      </c>
    </row>
    <row r="1649" spans="7:9" x14ac:dyDescent="0.3">
      <c r="G1649">
        <v>53649</v>
      </c>
      <c r="H1649" s="6">
        <v>866.95693600000004</v>
      </c>
      <c r="I1649" s="236">
        <f>VLOOKUP(G1649,'VDs DUELOS'!$D$2:$G$1568,4,0)-H1649</f>
        <v>0</v>
      </c>
    </row>
    <row r="1650" spans="7:9" x14ac:dyDescent="0.3">
      <c r="G1650">
        <v>53651</v>
      </c>
      <c r="H1650" s="6">
        <v>2141.69416</v>
      </c>
      <c r="I1650" s="236">
        <f>VLOOKUP(G1650,'VDs DUELOS'!$D$2:$G$1568,4,0)-H1650</f>
        <v>0</v>
      </c>
    </row>
    <row r="1651" spans="7:9" x14ac:dyDescent="0.3">
      <c r="G1651">
        <v>53653</v>
      </c>
      <c r="H1651" s="6">
        <v>951.22127999999998</v>
      </c>
      <c r="I1651" s="236">
        <f>VLOOKUP(G1651,'VDs DUELOS'!$D$2:$G$1568,4,0)-H1651</f>
        <v>0</v>
      </c>
    </row>
    <row r="1652" spans="7:9" x14ac:dyDescent="0.3">
      <c r="G1652">
        <v>53654</v>
      </c>
      <c r="H1652" s="6">
        <v>919.04205600000012</v>
      </c>
      <c r="I1652" s="236">
        <f>VLOOKUP(G1652,'VDs DUELOS'!$D$2:$G$1568,4,0)-H1652</f>
        <v>0</v>
      </c>
    </row>
    <row r="1653" spans="7:9" x14ac:dyDescent="0.3">
      <c r="G1653">
        <v>53655</v>
      </c>
      <c r="H1653" s="6">
        <v>1136.8580968421054</v>
      </c>
      <c r="I1653" s="236">
        <f>VLOOKUP(G1653,'VDs DUELOS'!$D$2:$G$1568,4,0)-H1653</f>
        <v>0</v>
      </c>
    </row>
    <row r="1654" spans="7:9" x14ac:dyDescent="0.3">
      <c r="G1654">
        <v>53656</v>
      </c>
      <c r="H1654" s="6">
        <v>905.94714399999998</v>
      </c>
      <c r="I1654" s="236">
        <f>VLOOKUP(G1654,'VDs DUELOS'!$D$2:$G$1568,4,0)-H1654</f>
        <v>0</v>
      </c>
    </row>
    <row r="1655" spans="7:9" x14ac:dyDescent="0.3">
      <c r="G1655">
        <v>53657</v>
      </c>
      <c r="H1655" s="6">
        <v>932.98016800000005</v>
      </c>
      <c r="I1655" s="236">
        <f>VLOOKUP(G1655,'VDs DUELOS'!$D$2:$G$1568,4,0)-H1655</f>
        <v>0</v>
      </c>
    </row>
    <row r="1656" spans="7:9" x14ac:dyDescent="0.3">
      <c r="G1656">
        <v>53658</v>
      </c>
      <c r="H1656" s="6">
        <v>1467.2659705263159</v>
      </c>
      <c r="I1656" s="236">
        <f>VLOOKUP(G1656,'VDs DUELOS'!$D$2:$G$1568,4,0)-H1656</f>
        <v>0</v>
      </c>
    </row>
    <row r="1657" spans="7:9" x14ac:dyDescent="0.3">
      <c r="G1657">
        <v>53659</v>
      </c>
      <c r="H1657" s="6">
        <v>635.3921852631579</v>
      </c>
      <c r="I1657" s="236">
        <f>VLOOKUP(G1657,'VDs DUELOS'!$D$2:$G$1568,4,0)-H1657</f>
        <v>0</v>
      </c>
    </row>
    <row r="1658" spans="7:9" x14ac:dyDescent="0.3">
      <c r="G1658">
        <v>53661</v>
      </c>
      <c r="H1658" s="6">
        <v>689.152736</v>
      </c>
      <c r="I1658" s="236">
        <f>VLOOKUP(G1658,'VDs DUELOS'!$D$2:$G$1568,4,0)-H1658</f>
        <v>0</v>
      </c>
    </row>
    <row r="1659" spans="7:9" x14ac:dyDescent="0.3">
      <c r="G1659">
        <v>53662</v>
      </c>
      <c r="H1659" s="6">
        <v>1257.354448</v>
      </c>
      <c r="I1659" s="236">
        <f>VLOOKUP(G1659,'VDs DUELOS'!$D$2:$G$1568,4,0)-H1659</f>
        <v>0</v>
      </c>
    </row>
    <row r="1660" spans="7:9" x14ac:dyDescent="0.3">
      <c r="G1660">
        <v>53665</v>
      </c>
      <c r="H1660" s="6">
        <v>1062.3713684210527</v>
      </c>
      <c r="I1660" s="236">
        <f>VLOOKUP(G1660,'VDs DUELOS'!$D$2:$G$1568,4,0)-H1660</f>
        <v>0</v>
      </c>
    </row>
    <row r="1661" spans="7:9" x14ac:dyDescent="0.3">
      <c r="G1661">
        <v>53668</v>
      </c>
      <c r="H1661" s="6">
        <v>954.83968800000002</v>
      </c>
      <c r="I1661" s="236">
        <f>VLOOKUP(G1661,'VDs DUELOS'!$D$2:$G$1568,4,0)-H1661</f>
        <v>0</v>
      </c>
    </row>
    <row r="1662" spans="7:9" x14ac:dyDescent="0.3">
      <c r="G1662">
        <v>53670</v>
      </c>
      <c r="H1662" s="6">
        <v>0</v>
      </c>
      <c r="I1662" s="236" t="e">
        <f>VLOOKUP(G1662,'VDs DUELOS'!$D$2:$G$1568,4,0)-H1662</f>
        <v>#N/A</v>
      </c>
    </row>
    <row r="1663" spans="7:9" x14ac:dyDescent="0.3">
      <c r="G1663">
        <v>53672</v>
      </c>
      <c r="H1663" s="6">
        <v>940.87207578947368</v>
      </c>
      <c r="I1663" s="236">
        <f>VLOOKUP(G1663,'VDs DUELOS'!$D$2:$G$1568,4,0)-H1663</f>
        <v>0</v>
      </c>
    </row>
    <row r="1664" spans="7:9" x14ac:dyDescent="0.3">
      <c r="G1664">
        <v>53675</v>
      </c>
      <c r="H1664" s="6">
        <v>1154.603752</v>
      </c>
      <c r="I1664" s="236">
        <f>VLOOKUP(G1664,'VDs DUELOS'!$D$2:$G$1568,4,0)-H1664</f>
        <v>0</v>
      </c>
    </row>
    <row r="1665" spans="7:9" x14ac:dyDescent="0.3">
      <c r="G1665">
        <v>53676</v>
      </c>
      <c r="H1665" s="6">
        <v>1111.3055915789473</v>
      </c>
      <c r="I1665" s="236">
        <f>VLOOKUP(G1665,'VDs DUELOS'!$D$2:$G$1568,4,0)-H1665</f>
        <v>0</v>
      </c>
    </row>
    <row r="1666" spans="7:9" x14ac:dyDescent="0.3">
      <c r="G1666">
        <v>53677</v>
      </c>
      <c r="H1666" s="6">
        <v>781.90724</v>
      </c>
      <c r="I1666" s="236">
        <f>VLOOKUP(G1666,'VDs DUELOS'!$D$2:$G$1568,4,0)-H1666</f>
        <v>0</v>
      </c>
    </row>
    <row r="1667" spans="7:9" x14ac:dyDescent="0.3">
      <c r="G1667">
        <v>53679</v>
      </c>
      <c r="H1667" s="6">
        <v>947.11423999999988</v>
      </c>
      <c r="I1667" s="236">
        <f>VLOOKUP(G1667,'VDs DUELOS'!$D$2:$G$1568,4,0)-H1667</f>
        <v>0</v>
      </c>
    </row>
    <row r="1668" spans="7:9" x14ac:dyDescent="0.3">
      <c r="G1668">
        <v>53681</v>
      </c>
      <c r="H1668" s="6">
        <v>728.248784</v>
      </c>
      <c r="I1668" s="236">
        <f>VLOOKUP(G1668,'VDs DUELOS'!$D$2:$G$1568,4,0)-H1668</f>
        <v>0</v>
      </c>
    </row>
    <row r="1669" spans="7:9" x14ac:dyDescent="0.3">
      <c r="G1669">
        <v>53682</v>
      </c>
      <c r="H1669" s="6">
        <v>718.71865600000001</v>
      </c>
      <c r="I1669" s="236">
        <f>VLOOKUP(G1669,'VDs DUELOS'!$D$2:$G$1568,4,0)-H1669</f>
        <v>0</v>
      </c>
    </row>
    <row r="1670" spans="7:9" x14ac:dyDescent="0.3">
      <c r="G1670">
        <v>53683</v>
      </c>
      <c r="H1670" s="6">
        <v>683.02991999999995</v>
      </c>
      <c r="I1670" s="236">
        <f>VLOOKUP(G1670,'VDs DUELOS'!$D$2:$G$1568,4,0)-H1670</f>
        <v>0</v>
      </c>
    </row>
    <row r="1671" spans="7:9" x14ac:dyDescent="0.3">
      <c r="G1671">
        <v>53684</v>
      </c>
      <c r="H1671" s="6">
        <v>710.58199999999999</v>
      </c>
      <c r="I1671" s="236">
        <f>VLOOKUP(G1671,'VDs DUELOS'!$D$2:$G$1568,4,0)-H1671</f>
        <v>0</v>
      </c>
    </row>
    <row r="1672" spans="7:9" x14ac:dyDescent="0.3">
      <c r="G1672">
        <v>53685</v>
      </c>
      <c r="H1672" s="6">
        <v>947.29292800000007</v>
      </c>
      <c r="I1672" s="236">
        <f>VLOOKUP(G1672,'VDs DUELOS'!$D$2:$G$1568,4,0)-H1672</f>
        <v>0</v>
      </c>
    </row>
    <row r="1673" spans="7:9" x14ac:dyDescent="0.3">
      <c r="G1673">
        <v>53688</v>
      </c>
      <c r="H1673" s="6">
        <v>1071.4969040000001</v>
      </c>
      <c r="I1673" s="236">
        <f>VLOOKUP(G1673,'VDs DUELOS'!$D$2:$G$1568,4,0)-H1673</f>
        <v>0</v>
      </c>
    </row>
    <row r="1674" spans="7:9" x14ac:dyDescent="0.3">
      <c r="G1674">
        <v>53689</v>
      </c>
      <c r="H1674" s="6">
        <v>1055.041734736842</v>
      </c>
      <c r="I1674" s="236">
        <f>VLOOKUP(G1674,'VDs DUELOS'!$D$2:$G$1568,4,0)-H1674</f>
        <v>0</v>
      </c>
    </row>
    <row r="1675" spans="7:9" x14ac:dyDescent="0.3">
      <c r="G1675">
        <v>53693</v>
      </c>
      <c r="H1675" s="6">
        <v>0</v>
      </c>
      <c r="I1675" s="236" t="e">
        <f>VLOOKUP(G1675,'VDs DUELOS'!$D$2:$G$1568,4,0)-H1675</f>
        <v>#N/A</v>
      </c>
    </row>
    <row r="1676" spans="7:9" x14ac:dyDescent="0.3">
      <c r="G1676">
        <v>53694</v>
      </c>
      <c r="H1676" s="6">
        <v>845.63368000000014</v>
      </c>
      <c r="I1676" s="236">
        <f>VLOOKUP(G1676,'VDs DUELOS'!$D$2:$G$1568,4,0)-H1676</f>
        <v>0</v>
      </c>
    </row>
    <row r="1677" spans="7:9" x14ac:dyDescent="0.3">
      <c r="G1677">
        <v>53696</v>
      </c>
      <c r="H1677" s="6">
        <v>494.52674400000006</v>
      </c>
      <c r="I1677" s="236">
        <f>VLOOKUP(G1677,'VDs DUELOS'!$D$2:$G$1568,4,0)-H1677</f>
        <v>0</v>
      </c>
    </row>
    <row r="1678" spans="7:9" x14ac:dyDescent="0.3">
      <c r="G1678">
        <v>53697</v>
      </c>
      <c r="H1678" s="6">
        <v>1037.0908210526316</v>
      </c>
      <c r="I1678" s="236">
        <f>VLOOKUP(G1678,'VDs DUELOS'!$D$2:$G$1568,4,0)-H1678</f>
        <v>0</v>
      </c>
    </row>
    <row r="1679" spans="7:9" x14ac:dyDescent="0.3">
      <c r="G1679">
        <v>53698</v>
      </c>
      <c r="H1679" s="6">
        <v>863.45555368421049</v>
      </c>
      <c r="I1679" s="236">
        <f>VLOOKUP(G1679,'VDs DUELOS'!$D$2:$G$1568,4,0)-H1679</f>
        <v>0</v>
      </c>
    </row>
    <row r="1680" spans="7:9" x14ac:dyDescent="0.3">
      <c r="G1680">
        <v>53699</v>
      </c>
      <c r="H1680" s="6">
        <v>768.42261600000006</v>
      </c>
      <c r="I1680" s="236">
        <f>VLOOKUP(G1680,'VDs DUELOS'!$D$2:$G$1568,4,0)-H1680</f>
        <v>0</v>
      </c>
    </row>
    <row r="1681" spans="7:9" x14ac:dyDescent="0.3">
      <c r="G1681">
        <v>53700</v>
      </c>
      <c r="H1681" s="6">
        <v>543.05644631578946</v>
      </c>
      <c r="I1681" s="236">
        <f>VLOOKUP(G1681,'VDs DUELOS'!$D$2:$G$1568,4,0)-H1681</f>
        <v>0</v>
      </c>
    </row>
    <row r="1682" spans="7:9" x14ac:dyDescent="0.3">
      <c r="G1682">
        <v>53701</v>
      </c>
      <c r="H1682" s="6">
        <v>846.42336842105271</v>
      </c>
      <c r="I1682" s="236">
        <f>VLOOKUP(G1682,'VDs DUELOS'!$D$2:$G$1568,4,0)-H1682</f>
        <v>0</v>
      </c>
    </row>
    <row r="1683" spans="7:9" x14ac:dyDescent="0.3">
      <c r="G1683">
        <v>53706</v>
      </c>
      <c r="H1683" s="6">
        <v>918.48927200000003</v>
      </c>
      <c r="I1683" s="236">
        <f>VLOOKUP(G1683,'VDs DUELOS'!$D$2:$G$1568,4,0)-H1683</f>
        <v>0</v>
      </c>
    </row>
    <row r="1684" spans="7:9" x14ac:dyDescent="0.3">
      <c r="G1684">
        <v>53708</v>
      </c>
      <c r="H1684" s="6">
        <v>842.52372800000001</v>
      </c>
      <c r="I1684" s="236">
        <f>VLOOKUP(G1684,'VDs DUELOS'!$D$2:$G$1568,4,0)-H1684</f>
        <v>0</v>
      </c>
    </row>
    <row r="1685" spans="7:9" x14ac:dyDescent="0.3">
      <c r="G1685">
        <v>53709</v>
      </c>
      <c r="H1685" s="6">
        <v>1090.7646989473685</v>
      </c>
      <c r="I1685" s="236">
        <f>VLOOKUP(G1685,'VDs DUELOS'!$D$2:$G$1568,4,0)-H1685</f>
        <v>0</v>
      </c>
    </row>
    <row r="1686" spans="7:9" x14ac:dyDescent="0.3">
      <c r="G1686">
        <v>53711</v>
      </c>
      <c r="H1686" s="6">
        <v>651.20090400000004</v>
      </c>
      <c r="I1686" s="236" t="e">
        <f>VLOOKUP(G1686,'VDs DUELOS'!$D$2:$G$1568,4,0)-H1686</f>
        <v>#N/A</v>
      </c>
    </row>
    <row r="1687" spans="7:9" x14ac:dyDescent="0.3">
      <c r="G1687">
        <v>53712</v>
      </c>
      <c r="H1687" s="6">
        <v>849.49470400000018</v>
      </c>
      <c r="I1687" s="236">
        <f>VLOOKUP(G1687,'VDs DUELOS'!$D$2:$G$1568,4,0)-H1687</f>
        <v>0</v>
      </c>
    </row>
    <row r="1688" spans="7:9" x14ac:dyDescent="0.3">
      <c r="G1688">
        <v>53716</v>
      </c>
      <c r="H1688" s="6">
        <v>743.68930526315796</v>
      </c>
      <c r="I1688" s="236">
        <f>VLOOKUP(G1688,'VDs DUELOS'!$D$2:$G$1568,4,0)-H1688</f>
        <v>0</v>
      </c>
    </row>
    <row r="1689" spans="7:9" x14ac:dyDescent="0.3">
      <c r="G1689">
        <v>53719</v>
      </c>
      <c r="H1689" s="6">
        <v>878.72356444444449</v>
      </c>
      <c r="I1689" s="236">
        <f>VLOOKUP(G1689,'VDs DUELOS'!$D$2:$G$1568,4,0)-H1689</f>
        <v>0</v>
      </c>
    </row>
    <row r="1690" spans="7:9" x14ac:dyDescent="0.3">
      <c r="G1690">
        <v>53720</v>
      </c>
      <c r="H1690" s="6">
        <v>803.13975578947384</v>
      </c>
      <c r="I1690" s="236">
        <f>VLOOKUP(G1690,'VDs DUELOS'!$D$2:$G$1568,4,0)-H1690</f>
        <v>0</v>
      </c>
    </row>
    <row r="1691" spans="7:9" x14ac:dyDescent="0.3">
      <c r="G1691">
        <v>53721</v>
      </c>
      <c r="H1691" s="6">
        <v>2222.1919242105264</v>
      </c>
      <c r="I1691" s="236">
        <f>VLOOKUP(G1691,'VDs DUELOS'!$D$2:$G$1568,4,0)-H1691</f>
        <v>0</v>
      </c>
    </row>
    <row r="1692" spans="7:9" x14ac:dyDescent="0.3">
      <c r="G1692">
        <v>53722</v>
      </c>
      <c r="H1692" s="6">
        <v>1068.8745919999999</v>
      </c>
      <c r="I1692" s="236">
        <f>VLOOKUP(G1692,'VDs DUELOS'!$D$2:$G$1568,4,0)-H1692</f>
        <v>0</v>
      </c>
    </row>
    <row r="1693" spans="7:9" x14ac:dyDescent="0.3">
      <c r="G1693">
        <v>53723</v>
      </c>
      <c r="H1693" s="6">
        <v>865.72971999999993</v>
      </c>
      <c r="I1693" s="236">
        <f>VLOOKUP(G1693,'VDs DUELOS'!$D$2:$G$1568,4,0)-H1693</f>
        <v>0</v>
      </c>
    </row>
    <row r="1694" spans="7:9" x14ac:dyDescent="0.3">
      <c r="G1694">
        <v>53724</v>
      </c>
      <c r="H1694" s="6">
        <v>1987.733888</v>
      </c>
      <c r="I1694" s="236">
        <f>VLOOKUP(G1694,'VDs DUELOS'!$D$2:$G$1568,4,0)-H1694</f>
        <v>0</v>
      </c>
    </row>
    <row r="1695" spans="7:9" x14ac:dyDescent="0.3">
      <c r="G1695">
        <v>53726</v>
      </c>
      <c r="H1695" s="6">
        <v>1025.7573511111111</v>
      </c>
      <c r="I1695" s="236">
        <f>VLOOKUP(G1695,'VDs DUELOS'!$D$2:$G$1568,4,0)-H1695</f>
        <v>0</v>
      </c>
    </row>
    <row r="1696" spans="7:9" x14ac:dyDescent="0.3">
      <c r="G1696">
        <v>53727</v>
      </c>
      <c r="H1696" s="6">
        <v>1220.893192</v>
      </c>
      <c r="I1696" s="236">
        <f>VLOOKUP(G1696,'VDs DUELOS'!$D$2:$G$1568,4,0)-H1696</f>
        <v>0</v>
      </c>
    </row>
    <row r="1697" spans="7:9" x14ac:dyDescent="0.3">
      <c r="G1697">
        <v>53728</v>
      </c>
      <c r="H1697" s="6">
        <v>762.38726399999996</v>
      </c>
      <c r="I1697" s="236" t="e">
        <f>VLOOKUP(G1697,'VDs DUELOS'!$D$2:$G$1568,4,0)-H1697</f>
        <v>#N/A</v>
      </c>
    </row>
    <row r="1698" spans="7:9" x14ac:dyDescent="0.3">
      <c r="G1698">
        <v>53731</v>
      </c>
      <c r="H1698" s="6">
        <v>699.949656</v>
      </c>
      <c r="I1698" s="236">
        <f>VLOOKUP(G1698,'VDs DUELOS'!$D$2:$G$1568,4,0)-H1698</f>
        <v>0</v>
      </c>
    </row>
    <row r="1699" spans="7:9" x14ac:dyDescent="0.3">
      <c r="G1699">
        <v>53732</v>
      </c>
      <c r="H1699" s="6">
        <v>556.59735200000011</v>
      </c>
      <c r="I1699" s="236">
        <f>VLOOKUP(G1699,'VDs DUELOS'!$D$2:$G$1568,4,0)-H1699</f>
        <v>0</v>
      </c>
    </row>
    <row r="1700" spans="7:9" x14ac:dyDescent="0.3">
      <c r="G1700">
        <v>53733</v>
      </c>
      <c r="H1700" s="6">
        <v>1187.2886000000001</v>
      </c>
      <c r="I1700" s="236">
        <f>VLOOKUP(G1700,'VDs DUELOS'!$D$2:$G$1568,4,0)-H1700</f>
        <v>0</v>
      </c>
    </row>
    <row r="1701" spans="7:9" x14ac:dyDescent="0.3">
      <c r="G1701">
        <v>53734</v>
      </c>
      <c r="H1701" s="6">
        <v>976.33146947368425</v>
      </c>
      <c r="I1701" s="236">
        <f>VLOOKUP(G1701,'VDs DUELOS'!$D$2:$G$1568,4,0)-H1701</f>
        <v>0</v>
      </c>
    </row>
    <row r="1702" spans="7:9" x14ac:dyDescent="0.3">
      <c r="G1702">
        <v>53735</v>
      </c>
      <c r="H1702" s="6">
        <v>1554.4621557894736</v>
      </c>
      <c r="I1702" s="236">
        <f>VLOOKUP(G1702,'VDs DUELOS'!$D$2:$G$1568,4,0)-H1702</f>
        <v>0</v>
      </c>
    </row>
    <row r="1703" spans="7:9" x14ac:dyDescent="0.3">
      <c r="G1703">
        <v>53736</v>
      </c>
      <c r="H1703" s="6">
        <v>983.00108799999998</v>
      </c>
      <c r="I1703" s="236" t="e">
        <f>VLOOKUP(G1703,'VDs DUELOS'!$D$2:$G$1568,4,0)-H1703</f>
        <v>#N/A</v>
      </c>
    </row>
    <row r="1704" spans="7:9" x14ac:dyDescent="0.3">
      <c r="G1704">
        <v>53739</v>
      </c>
      <c r="H1704" s="6">
        <v>1112.7922947368422</v>
      </c>
      <c r="I1704" s="236">
        <f>VLOOKUP(G1704,'VDs DUELOS'!$D$2:$G$1568,4,0)-H1704</f>
        <v>0</v>
      </c>
    </row>
    <row r="1705" spans="7:9" x14ac:dyDescent="0.3">
      <c r="G1705">
        <v>53740</v>
      </c>
      <c r="H1705" s="6">
        <v>794.7269839999999</v>
      </c>
      <c r="I1705" s="236">
        <f>VLOOKUP(G1705,'VDs DUELOS'!$D$2:$G$1568,4,0)-H1705</f>
        <v>0</v>
      </c>
    </row>
    <row r="1706" spans="7:9" x14ac:dyDescent="0.3">
      <c r="G1706">
        <v>53744</v>
      </c>
      <c r="H1706" s="6">
        <v>953.29257263157888</v>
      </c>
      <c r="I1706" s="236">
        <f>VLOOKUP(G1706,'VDs DUELOS'!$D$2:$G$1568,4,0)-H1706</f>
        <v>0</v>
      </c>
    </row>
    <row r="1707" spans="7:9" x14ac:dyDescent="0.3">
      <c r="G1707">
        <v>53745</v>
      </c>
      <c r="H1707" s="6">
        <v>882.45789600000012</v>
      </c>
      <c r="I1707" s="236">
        <f>VLOOKUP(G1707,'VDs DUELOS'!$D$2:$G$1568,4,0)-H1707</f>
        <v>0</v>
      </c>
    </row>
    <row r="1708" spans="7:9" x14ac:dyDescent="0.3">
      <c r="G1708">
        <v>53746</v>
      </c>
      <c r="H1708" s="6">
        <v>0</v>
      </c>
      <c r="I1708" s="236" t="e">
        <f>VLOOKUP(G1708,'VDs DUELOS'!$D$2:$G$1568,4,0)-H1708</f>
        <v>#N/A</v>
      </c>
    </row>
    <row r="1709" spans="7:9" x14ac:dyDescent="0.3">
      <c r="G1709">
        <v>53747</v>
      </c>
      <c r="H1709" s="6">
        <v>1153.0912711111112</v>
      </c>
      <c r="I1709" s="236">
        <f>VLOOKUP(G1709,'VDs DUELOS'!$D$2:$G$1568,4,0)-H1709</f>
        <v>0</v>
      </c>
    </row>
    <row r="1710" spans="7:9" x14ac:dyDescent="0.3">
      <c r="G1710">
        <v>53748</v>
      </c>
      <c r="H1710" s="6">
        <v>0</v>
      </c>
      <c r="I1710" s="236" t="e">
        <f>VLOOKUP(G1710,'VDs DUELOS'!$D$2:$G$1568,4,0)-H1710</f>
        <v>#N/A</v>
      </c>
    </row>
    <row r="1711" spans="7:9" x14ac:dyDescent="0.3">
      <c r="G1711">
        <v>53751</v>
      </c>
      <c r="H1711" s="6">
        <v>811.29338947368433</v>
      </c>
      <c r="I1711" s="236">
        <f>VLOOKUP(G1711,'VDs DUELOS'!$D$2:$G$1568,4,0)-H1711</f>
        <v>0</v>
      </c>
    </row>
    <row r="1712" spans="7:9" x14ac:dyDescent="0.3">
      <c r="G1712">
        <v>53752</v>
      </c>
      <c r="H1712" s="6">
        <v>926.72792000000015</v>
      </c>
      <c r="I1712" s="236">
        <f>VLOOKUP(G1712,'VDs DUELOS'!$D$2:$G$1568,4,0)-H1712</f>
        <v>0</v>
      </c>
    </row>
    <row r="1713" spans="7:9" x14ac:dyDescent="0.3">
      <c r="G1713">
        <v>53754</v>
      </c>
      <c r="H1713" s="6">
        <v>2079.0032252631581</v>
      </c>
      <c r="I1713" s="236">
        <f>VLOOKUP(G1713,'VDs DUELOS'!$D$2:$G$1568,4,0)-H1713</f>
        <v>0</v>
      </c>
    </row>
    <row r="1714" spans="7:9" x14ac:dyDescent="0.3">
      <c r="G1714">
        <v>53756</v>
      </c>
      <c r="H1714" s="6">
        <v>818.72562400000004</v>
      </c>
      <c r="I1714" s="236">
        <f>VLOOKUP(G1714,'VDs DUELOS'!$D$2:$G$1568,4,0)-H1714</f>
        <v>0</v>
      </c>
    </row>
    <row r="1715" spans="7:9" x14ac:dyDescent="0.3">
      <c r="G1715">
        <v>53758</v>
      </c>
      <c r="H1715" s="6">
        <v>1402.915072</v>
      </c>
      <c r="I1715" s="236">
        <f>VLOOKUP(G1715,'VDs DUELOS'!$D$2:$G$1568,4,0)-H1715</f>
        <v>0</v>
      </c>
    </row>
    <row r="1716" spans="7:9" x14ac:dyDescent="0.3">
      <c r="G1716">
        <v>53759</v>
      </c>
      <c r="H1716" s="6">
        <v>785.97632842105259</v>
      </c>
      <c r="I1716" s="236" t="e">
        <f>VLOOKUP(G1716,'VDs DUELOS'!$D$2:$G$1568,4,0)-H1716</f>
        <v>#N/A</v>
      </c>
    </row>
    <row r="1717" spans="7:9" x14ac:dyDescent="0.3">
      <c r="G1717">
        <v>53760</v>
      </c>
      <c r="H1717" s="6">
        <v>1054.25792</v>
      </c>
      <c r="I1717" s="236">
        <f>VLOOKUP(G1717,'VDs DUELOS'!$D$2:$G$1568,4,0)-H1717</f>
        <v>0</v>
      </c>
    </row>
    <row r="1718" spans="7:9" x14ac:dyDescent="0.3">
      <c r="G1718">
        <v>53762</v>
      </c>
      <c r="H1718" s="6">
        <v>934.40789600000016</v>
      </c>
      <c r="I1718" s="236">
        <f>VLOOKUP(G1718,'VDs DUELOS'!$D$2:$G$1568,4,0)-H1718</f>
        <v>0</v>
      </c>
    </row>
    <row r="1719" spans="7:9" x14ac:dyDescent="0.3">
      <c r="G1719">
        <v>53763</v>
      </c>
      <c r="H1719" s="6">
        <v>899.13339999999994</v>
      </c>
      <c r="I1719" s="236">
        <f>VLOOKUP(G1719,'VDs DUELOS'!$D$2:$G$1568,4,0)-H1719</f>
        <v>0</v>
      </c>
    </row>
    <row r="1720" spans="7:9" x14ac:dyDescent="0.3">
      <c r="G1720">
        <v>53764</v>
      </c>
      <c r="H1720" s="6">
        <v>542.55438400000003</v>
      </c>
      <c r="I1720" s="236">
        <f>VLOOKUP(G1720,'VDs DUELOS'!$D$2:$G$1568,4,0)-H1720</f>
        <v>0</v>
      </c>
    </row>
    <row r="1721" spans="7:9" x14ac:dyDescent="0.3">
      <c r="G1721">
        <v>53765</v>
      </c>
      <c r="H1721" s="6">
        <v>517.09931200000005</v>
      </c>
      <c r="I1721" s="236">
        <f>VLOOKUP(G1721,'VDs DUELOS'!$D$2:$G$1568,4,0)-H1721</f>
        <v>0</v>
      </c>
    </row>
    <row r="1722" spans="7:9" x14ac:dyDescent="0.3">
      <c r="G1722">
        <v>53767</v>
      </c>
      <c r="H1722" s="6">
        <v>728.8156560000001</v>
      </c>
      <c r="I1722" s="236">
        <f>VLOOKUP(G1722,'VDs DUELOS'!$D$2:$G$1568,4,0)-H1722</f>
        <v>0</v>
      </c>
    </row>
    <row r="1723" spans="7:9" x14ac:dyDescent="0.3">
      <c r="G1723">
        <v>53768</v>
      </c>
      <c r="H1723" s="6">
        <v>0</v>
      </c>
      <c r="I1723" s="236" t="e">
        <f>VLOOKUP(G1723,'VDs DUELOS'!$D$2:$G$1568,4,0)-H1723</f>
        <v>#N/A</v>
      </c>
    </row>
    <row r="1724" spans="7:9" x14ac:dyDescent="0.3">
      <c r="G1724">
        <v>53769</v>
      </c>
      <c r="H1724" s="6">
        <v>1062.1449155555556</v>
      </c>
      <c r="I1724" s="236">
        <f>VLOOKUP(G1724,'VDs DUELOS'!$D$2:$G$1568,4,0)-H1724</f>
        <v>0</v>
      </c>
    </row>
    <row r="1725" spans="7:9" x14ac:dyDescent="0.3">
      <c r="G1725">
        <v>53771</v>
      </c>
      <c r="H1725" s="6">
        <v>1070.8192084210527</v>
      </c>
      <c r="I1725" s="236">
        <f>VLOOKUP(G1725,'VDs DUELOS'!$D$2:$G$1568,4,0)-H1725</f>
        <v>0</v>
      </c>
    </row>
    <row r="1726" spans="7:9" x14ac:dyDescent="0.3">
      <c r="G1726">
        <v>53772</v>
      </c>
      <c r="H1726" s="6">
        <v>0</v>
      </c>
      <c r="I1726" s="236" t="e">
        <f>VLOOKUP(G1726,'VDs DUELOS'!$D$2:$G$1568,4,0)-H1726</f>
        <v>#N/A</v>
      </c>
    </row>
    <row r="1727" spans="7:9" x14ac:dyDescent="0.3">
      <c r="G1727">
        <v>53773</v>
      </c>
      <c r="H1727" s="6">
        <v>0</v>
      </c>
      <c r="I1727" s="236" t="e">
        <f>VLOOKUP(G1727,'VDs DUELOS'!$D$2:$G$1568,4,0)-H1727</f>
        <v>#N/A</v>
      </c>
    </row>
    <row r="1728" spans="7:9" x14ac:dyDescent="0.3">
      <c r="G1728">
        <v>53774</v>
      </c>
      <c r="H1728" s="6">
        <v>1892.4081010526315</v>
      </c>
      <c r="I1728" s="236">
        <f>VLOOKUP(G1728,'VDs DUELOS'!$D$2:$G$1568,4,0)-H1728</f>
        <v>0</v>
      </c>
    </row>
    <row r="1729" spans="7:9" x14ac:dyDescent="0.3">
      <c r="G1729">
        <v>53775</v>
      </c>
      <c r="H1729" s="6">
        <v>975.65678315789489</v>
      </c>
      <c r="I1729" s="236">
        <f>VLOOKUP(G1729,'VDs DUELOS'!$D$2:$G$1568,4,0)-H1729</f>
        <v>0</v>
      </c>
    </row>
    <row r="1730" spans="7:9" x14ac:dyDescent="0.3">
      <c r="G1730">
        <v>53777</v>
      </c>
      <c r="H1730" s="6">
        <v>488.88015200000001</v>
      </c>
      <c r="I1730" s="236">
        <f>VLOOKUP(G1730,'VDs DUELOS'!$D$2:$G$1568,4,0)-H1730</f>
        <v>0</v>
      </c>
    </row>
    <row r="1731" spans="7:9" x14ac:dyDescent="0.3">
      <c r="G1731">
        <v>53778</v>
      </c>
      <c r="H1731" s="6">
        <v>0</v>
      </c>
      <c r="I1731" s="236" t="e">
        <f>VLOOKUP(G1731,'VDs DUELOS'!$D$2:$G$1568,4,0)-H1731</f>
        <v>#N/A</v>
      </c>
    </row>
    <row r="1732" spans="7:9" x14ac:dyDescent="0.3">
      <c r="G1732">
        <v>53780</v>
      </c>
      <c r="H1732" s="6">
        <v>1054.4270880000001</v>
      </c>
      <c r="I1732" s="236">
        <f>VLOOKUP(G1732,'VDs DUELOS'!$D$2:$G$1568,4,0)-H1732</f>
        <v>0</v>
      </c>
    </row>
    <row r="1733" spans="7:9" x14ac:dyDescent="0.3">
      <c r="G1733">
        <v>53781</v>
      </c>
      <c r="H1733" s="6">
        <v>945.14843999999994</v>
      </c>
      <c r="I1733" s="236">
        <f>VLOOKUP(G1733,'VDs DUELOS'!$D$2:$G$1568,4,0)-H1733</f>
        <v>0</v>
      </c>
    </row>
    <row r="1734" spans="7:9" x14ac:dyDescent="0.3">
      <c r="G1734">
        <v>53782</v>
      </c>
      <c r="H1734" s="6">
        <v>941.18282399999998</v>
      </c>
      <c r="I1734" s="236">
        <f>VLOOKUP(G1734,'VDs DUELOS'!$D$2:$G$1568,4,0)-H1734</f>
        <v>0</v>
      </c>
    </row>
    <row r="1735" spans="7:9" x14ac:dyDescent="0.3">
      <c r="G1735">
        <v>53783</v>
      </c>
      <c r="H1735" s="6">
        <v>729.43249600000001</v>
      </c>
      <c r="I1735" s="236">
        <f>VLOOKUP(G1735,'VDs DUELOS'!$D$2:$G$1568,4,0)-H1735</f>
        <v>0</v>
      </c>
    </row>
    <row r="1736" spans="7:9" x14ac:dyDescent="0.3">
      <c r="G1736">
        <v>53784</v>
      </c>
      <c r="H1736" s="6">
        <v>1069.1103578947368</v>
      </c>
      <c r="I1736" s="236">
        <f>VLOOKUP(G1736,'VDs DUELOS'!$D$2:$G$1568,4,0)-H1736</f>
        <v>0</v>
      </c>
    </row>
    <row r="1737" spans="7:9" x14ac:dyDescent="0.3">
      <c r="G1737">
        <v>53787</v>
      </c>
      <c r="H1737" s="6">
        <v>871.94816800000012</v>
      </c>
      <c r="I1737" s="236">
        <f>VLOOKUP(G1737,'VDs DUELOS'!$D$2:$G$1568,4,0)-H1737</f>
        <v>0</v>
      </c>
    </row>
    <row r="1738" spans="7:9" x14ac:dyDescent="0.3">
      <c r="G1738">
        <v>53788</v>
      </c>
      <c r="H1738" s="6">
        <v>0</v>
      </c>
      <c r="I1738" s="236" t="e">
        <f>VLOOKUP(G1738,'VDs DUELOS'!$D$2:$G$1568,4,0)-H1738</f>
        <v>#N/A</v>
      </c>
    </row>
    <row r="1739" spans="7:9" x14ac:dyDescent="0.3">
      <c r="G1739">
        <v>53790</v>
      </c>
      <c r="H1739" s="6">
        <v>1431.3673094736841</v>
      </c>
      <c r="I1739" s="236">
        <f>VLOOKUP(G1739,'VDs DUELOS'!$D$2:$G$1568,4,0)-H1739</f>
        <v>0</v>
      </c>
    </row>
    <row r="1740" spans="7:9" x14ac:dyDescent="0.3">
      <c r="G1740">
        <v>53791</v>
      </c>
      <c r="H1740" s="6">
        <v>602.01099199999999</v>
      </c>
      <c r="I1740" s="236">
        <f>VLOOKUP(G1740,'VDs DUELOS'!$D$2:$G$1568,4,0)-H1740</f>
        <v>0</v>
      </c>
    </row>
    <row r="1741" spans="7:9" x14ac:dyDescent="0.3">
      <c r="G1741">
        <v>53793</v>
      </c>
      <c r="H1741" s="6">
        <v>652.29600800000003</v>
      </c>
      <c r="I1741" s="236">
        <f>VLOOKUP(G1741,'VDs DUELOS'!$D$2:$G$1568,4,0)-H1741</f>
        <v>0</v>
      </c>
    </row>
    <row r="1742" spans="7:9" x14ac:dyDescent="0.3">
      <c r="G1742">
        <v>53795</v>
      </c>
      <c r="H1742" s="6">
        <v>770.39046736842113</v>
      </c>
      <c r="I1742" s="236">
        <f>VLOOKUP(G1742,'VDs DUELOS'!$D$2:$G$1568,4,0)-H1742</f>
        <v>0</v>
      </c>
    </row>
    <row r="1743" spans="7:9" x14ac:dyDescent="0.3">
      <c r="G1743">
        <v>53796</v>
      </c>
      <c r="H1743" s="6">
        <v>1034.0250105263158</v>
      </c>
      <c r="I1743" s="236">
        <f>VLOOKUP(G1743,'VDs DUELOS'!$D$2:$G$1568,4,0)-H1743</f>
        <v>0</v>
      </c>
    </row>
    <row r="1744" spans="7:9" x14ac:dyDescent="0.3">
      <c r="G1744">
        <v>53797</v>
      </c>
      <c r="H1744" s="6">
        <v>1272.1889520000002</v>
      </c>
      <c r="I1744" s="236">
        <f>VLOOKUP(G1744,'VDs DUELOS'!$D$2:$G$1568,4,0)-H1744</f>
        <v>0</v>
      </c>
    </row>
    <row r="1745" spans="7:9" x14ac:dyDescent="0.3">
      <c r="G1745">
        <v>53801</v>
      </c>
      <c r="H1745" s="6">
        <v>768.91406400000005</v>
      </c>
      <c r="I1745" s="236">
        <f>VLOOKUP(G1745,'VDs DUELOS'!$D$2:$G$1568,4,0)-H1745</f>
        <v>0</v>
      </c>
    </row>
    <row r="1746" spans="7:9" x14ac:dyDescent="0.3">
      <c r="G1746">
        <v>53804</v>
      </c>
      <c r="H1746" s="6">
        <v>794.02451368421055</v>
      </c>
      <c r="I1746" s="236">
        <f>VLOOKUP(G1746,'VDs DUELOS'!$D$2:$G$1568,4,0)-H1746</f>
        <v>0</v>
      </c>
    </row>
    <row r="1747" spans="7:9" x14ac:dyDescent="0.3">
      <c r="G1747">
        <v>53805</v>
      </c>
      <c r="H1747" s="6">
        <v>640.93328800000006</v>
      </c>
      <c r="I1747" s="236">
        <f>VLOOKUP(G1747,'VDs DUELOS'!$D$2:$G$1568,4,0)-H1747</f>
        <v>0</v>
      </c>
    </row>
    <row r="1748" spans="7:9" x14ac:dyDescent="0.3">
      <c r="G1748">
        <v>53807</v>
      </c>
      <c r="H1748" s="6">
        <v>0</v>
      </c>
      <c r="I1748" s="236" t="e">
        <f>VLOOKUP(G1748,'VDs DUELOS'!$D$2:$G$1568,4,0)-H1748</f>
        <v>#N/A</v>
      </c>
    </row>
    <row r="1749" spans="7:9" x14ac:dyDescent="0.3">
      <c r="G1749">
        <v>53808</v>
      </c>
      <c r="H1749" s="6">
        <v>0</v>
      </c>
      <c r="I1749" s="236" t="e">
        <f>VLOOKUP(G1749,'VDs DUELOS'!$D$2:$G$1568,4,0)-H1749</f>
        <v>#N/A</v>
      </c>
    </row>
    <row r="1750" spans="7:9" x14ac:dyDescent="0.3">
      <c r="G1750">
        <v>53810</v>
      </c>
      <c r="H1750" s="6">
        <v>757.06066526315794</v>
      </c>
      <c r="I1750" s="236">
        <f>VLOOKUP(G1750,'VDs DUELOS'!$D$2:$G$1568,4,0)-H1750</f>
        <v>0</v>
      </c>
    </row>
    <row r="1751" spans="7:9" x14ac:dyDescent="0.3">
      <c r="G1751">
        <v>53812</v>
      </c>
      <c r="H1751" s="6">
        <v>604.11642947368421</v>
      </c>
      <c r="I1751" s="236">
        <f>VLOOKUP(G1751,'VDs DUELOS'!$D$2:$G$1568,4,0)-H1751</f>
        <v>0</v>
      </c>
    </row>
    <row r="1752" spans="7:9" x14ac:dyDescent="0.3">
      <c r="G1752">
        <v>53814</v>
      </c>
      <c r="H1752" s="6">
        <v>1393.1412631578951</v>
      </c>
      <c r="I1752" s="236">
        <f>VLOOKUP(G1752,'VDs DUELOS'!$D$2:$G$1568,4,0)-H1752</f>
        <v>0</v>
      </c>
    </row>
    <row r="1753" spans="7:9" x14ac:dyDescent="0.3">
      <c r="G1753">
        <v>53816</v>
      </c>
      <c r="H1753" s="6">
        <v>872.35050105263167</v>
      </c>
      <c r="I1753" s="236">
        <f>VLOOKUP(G1753,'VDs DUELOS'!$D$2:$G$1568,4,0)-H1753</f>
        <v>0</v>
      </c>
    </row>
    <row r="1754" spans="7:9" x14ac:dyDescent="0.3">
      <c r="G1754">
        <v>53817</v>
      </c>
      <c r="H1754" s="6">
        <v>678.59338400000001</v>
      </c>
      <c r="I1754" s="236">
        <f>VLOOKUP(G1754,'VDs DUELOS'!$D$2:$G$1568,4,0)-H1754</f>
        <v>0</v>
      </c>
    </row>
    <row r="1755" spans="7:9" x14ac:dyDescent="0.3">
      <c r="G1755">
        <v>53818</v>
      </c>
      <c r="H1755" s="6">
        <v>1580.1691111111113</v>
      </c>
      <c r="I1755" s="236">
        <f>VLOOKUP(G1755,'VDs DUELOS'!$D$2:$G$1568,4,0)-H1755</f>
        <v>0</v>
      </c>
    </row>
    <row r="1756" spans="7:9" x14ac:dyDescent="0.3">
      <c r="G1756">
        <v>53820</v>
      </c>
      <c r="H1756" s="6">
        <v>879.72062222222235</v>
      </c>
      <c r="I1756" s="236">
        <f>VLOOKUP(G1756,'VDs DUELOS'!$D$2:$G$1568,4,0)-H1756</f>
        <v>0</v>
      </c>
    </row>
    <row r="1757" spans="7:9" x14ac:dyDescent="0.3">
      <c r="G1757">
        <v>53821</v>
      </c>
      <c r="H1757" s="6">
        <v>2287.8417263157894</v>
      </c>
      <c r="I1757" s="236">
        <f>VLOOKUP(G1757,'VDs DUELOS'!$D$2:$G$1568,4,0)-H1757</f>
        <v>0</v>
      </c>
    </row>
    <row r="1758" spans="7:9" x14ac:dyDescent="0.3">
      <c r="G1758">
        <v>53824</v>
      </c>
      <c r="H1758" s="6">
        <v>0</v>
      </c>
      <c r="I1758" s="236" t="e">
        <f>VLOOKUP(G1758,'VDs DUELOS'!$D$2:$G$1568,4,0)-H1758</f>
        <v>#N/A</v>
      </c>
    </row>
    <row r="1759" spans="7:9" x14ac:dyDescent="0.3">
      <c r="G1759">
        <v>53825</v>
      </c>
      <c r="H1759" s="6">
        <v>867.16699200000005</v>
      </c>
      <c r="I1759" s="236">
        <f>VLOOKUP(G1759,'VDs DUELOS'!$D$2:$G$1568,4,0)-H1759</f>
        <v>0</v>
      </c>
    </row>
    <row r="1760" spans="7:9" x14ac:dyDescent="0.3">
      <c r="G1760">
        <v>53826</v>
      </c>
      <c r="H1760" s="6">
        <v>0</v>
      </c>
      <c r="I1760" s="236" t="e">
        <f>VLOOKUP(G1760,'VDs DUELOS'!$D$2:$G$1568,4,0)-H1760</f>
        <v>#N/A</v>
      </c>
    </row>
    <row r="1761" spans="7:9" x14ac:dyDescent="0.3">
      <c r="G1761">
        <v>53827</v>
      </c>
      <c r="H1761" s="6">
        <v>764.0854720000001</v>
      </c>
      <c r="I1761" s="236">
        <f>VLOOKUP(G1761,'VDs DUELOS'!$D$2:$G$1568,4,0)-H1761</f>
        <v>0</v>
      </c>
    </row>
    <row r="1762" spans="7:9" x14ac:dyDescent="0.3">
      <c r="G1762">
        <v>53828</v>
      </c>
      <c r="H1762" s="6">
        <v>768.9925760000001</v>
      </c>
      <c r="I1762" s="236" t="e">
        <f>VLOOKUP(G1762,'VDs DUELOS'!$D$2:$G$1568,4,0)-H1762</f>
        <v>#N/A</v>
      </c>
    </row>
    <row r="1763" spans="7:9" x14ac:dyDescent="0.3">
      <c r="G1763">
        <v>53829</v>
      </c>
      <c r="H1763" s="6">
        <v>0</v>
      </c>
      <c r="I1763" s="236" t="e">
        <f>VLOOKUP(G1763,'VDs DUELOS'!$D$2:$G$1568,4,0)-H1763</f>
        <v>#N/A</v>
      </c>
    </row>
    <row r="1764" spans="7:9" x14ac:dyDescent="0.3">
      <c r="G1764">
        <v>53830</v>
      </c>
      <c r="H1764" s="6">
        <v>0</v>
      </c>
      <c r="I1764" s="236" t="e">
        <f>VLOOKUP(G1764,'VDs DUELOS'!$D$2:$G$1568,4,0)-H1764</f>
        <v>#N/A</v>
      </c>
    </row>
    <row r="1765" spans="7:9" x14ac:dyDescent="0.3">
      <c r="G1765">
        <v>53831</v>
      </c>
      <c r="H1765" s="6">
        <v>1564.1739360000001</v>
      </c>
      <c r="I1765" s="236">
        <f>VLOOKUP(G1765,'VDs DUELOS'!$D$2:$G$1568,4,0)-H1765</f>
        <v>0</v>
      </c>
    </row>
    <row r="1766" spans="7:9" x14ac:dyDescent="0.3">
      <c r="G1766">
        <v>53832</v>
      </c>
      <c r="H1766" s="6">
        <v>985.62055199999998</v>
      </c>
      <c r="I1766" s="236">
        <f>VLOOKUP(G1766,'VDs DUELOS'!$D$2:$G$1568,4,0)-H1766</f>
        <v>0</v>
      </c>
    </row>
    <row r="1767" spans="7:9" x14ac:dyDescent="0.3">
      <c r="G1767">
        <v>53833</v>
      </c>
      <c r="H1767" s="6">
        <v>955.07799199999999</v>
      </c>
      <c r="I1767" s="236">
        <f>VLOOKUP(G1767,'VDs DUELOS'!$D$2:$G$1568,4,0)-H1767</f>
        <v>0</v>
      </c>
    </row>
    <row r="1768" spans="7:9" x14ac:dyDescent="0.3">
      <c r="G1768">
        <v>53834</v>
      </c>
      <c r="H1768" s="6">
        <v>869.95300800000007</v>
      </c>
      <c r="I1768" s="236">
        <f>VLOOKUP(G1768,'VDs DUELOS'!$D$2:$G$1568,4,0)-H1768</f>
        <v>0</v>
      </c>
    </row>
    <row r="1769" spans="7:9" x14ac:dyDescent="0.3">
      <c r="G1769">
        <v>53835</v>
      </c>
      <c r="H1769" s="6">
        <v>0</v>
      </c>
      <c r="I1769" s="236" t="e">
        <f>VLOOKUP(G1769,'VDs DUELOS'!$D$2:$G$1568,4,0)-H1769</f>
        <v>#N/A</v>
      </c>
    </row>
    <row r="1770" spans="7:9" x14ac:dyDescent="0.3">
      <c r="G1770">
        <v>53837</v>
      </c>
      <c r="H1770" s="6">
        <v>0</v>
      </c>
      <c r="I1770" s="236" t="e">
        <f>VLOOKUP(G1770,'VDs DUELOS'!$D$2:$G$1568,4,0)-H1770</f>
        <v>#N/A</v>
      </c>
    </row>
    <row r="1771" spans="7:9" x14ac:dyDescent="0.3">
      <c r="G1771">
        <v>53838</v>
      </c>
      <c r="H1771" s="6">
        <v>0</v>
      </c>
      <c r="I1771" s="236" t="e">
        <f>VLOOKUP(G1771,'VDs DUELOS'!$D$2:$G$1568,4,0)-H1771</f>
        <v>#N/A</v>
      </c>
    </row>
    <row r="1772" spans="7:9" x14ac:dyDescent="0.3">
      <c r="G1772">
        <v>53839</v>
      </c>
      <c r="H1772" s="6">
        <v>0</v>
      </c>
      <c r="I1772" s="236" t="e">
        <f>VLOOKUP(G1772,'VDs DUELOS'!$D$2:$G$1568,4,0)-H1772</f>
        <v>#N/A</v>
      </c>
    </row>
    <row r="1773" spans="7:9" x14ac:dyDescent="0.3">
      <c r="G1773">
        <v>53840</v>
      </c>
      <c r="H1773" s="6">
        <v>828.32752800000003</v>
      </c>
      <c r="I1773" s="236">
        <f>VLOOKUP(G1773,'VDs DUELOS'!$D$2:$G$1568,4,0)-H1773</f>
        <v>0</v>
      </c>
    </row>
    <row r="1774" spans="7:9" x14ac:dyDescent="0.3">
      <c r="G1774">
        <v>53841</v>
      </c>
      <c r="H1774" s="6">
        <v>823.72231199999987</v>
      </c>
      <c r="I1774" s="236">
        <f>VLOOKUP(G1774,'VDs DUELOS'!$D$2:$G$1568,4,0)-H1774</f>
        <v>0</v>
      </c>
    </row>
    <row r="1775" spans="7:9" x14ac:dyDescent="0.3">
      <c r="G1775">
        <v>53842</v>
      </c>
      <c r="H1775" s="6">
        <v>707.87473684210545</v>
      </c>
      <c r="I1775" s="236">
        <f>VLOOKUP(G1775,'VDs DUELOS'!$D$2:$G$1568,4,0)-H1775</f>
        <v>0</v>
      </c>
    </row>
    <row r="1776" spans="7:9" x14ac:dyDescent="0.3">
      <c r="G1776">
        <v>53843</v>
      </c>
      <c r="H1776" s="6">
        <v>704.33528800000011</v>
      </c>
      <c r="I1776" s="236">
        <f>VLOOKUP(G1776,'VDs DUELOS'!$D$2:$G$1568,4,0)-H1776</f>
        <v>0</v>
      </c>
    </row>
    <row r="1777" spans="7:9" x14ac:dyDescent="0.3">
      <c r="G1777">
        <v>53845</v>
      </c>
      <c r="H1777" s="6">
        <v>614.238336</v>
      </c>
      <c r="I1777" s="236">
        <f>VLOOKUP(G1777,'VDs DUELOS'!$D$2:$G$1568,4,0)-H1777</f>
        <v>0</v>
      </c>
    </row>
    <row r="1778" spans="7:9" x14ac:dyDescent="0.3">
      <c r="G1778">
        <v>53846</v>
      </c>
      <c r="H1778" s="6">
        <v>828.69060210526322</v>
      </c>
      <c r="I1778" s="236">
        <f>VLOOKUP(G1778,'VDs DUELOS'!$D$2:$G$1568,4,0)-H1778</f>
        <v>0</v>
      </c>
    </row>
    <row r="1779" spans="7:9" x14ac:dyDescent="0.3">
      <c r="G1779">
        <v>53847</v>
      </c>
      <c r="H1779" s="6">
        <v>1796.7446799999998</v>
      </c>
      <c r="I1779" s="236">
        <f>VLOOKUP(G1779,'VDs DUELOS'!$D$2:$G$1568,4,0)-H1779</f>
        <v>0</v>
      </c>
    </row>
    <row r="1780" spans="7:9" x14ac:dyDescent="0.3">
      <c r="G1780">
        <v>53848</v>
      </c>
      <c r="H1780" s="6">
        <v>0</v>
      </c>
      <c r="I1780" s="236" t="e">
        <f>VLOOKUP(G1780,'VDs DUELOS'!$D$2:$G$1568,4,0)-H1780</f>
        <v>#N/A</v>
      </c>
    </row>
    <row r="1781" spans="7:9" x14ac:dyDescent="0.3">
      <c r="G1781">
        <v>53850</v>
      </c>
      <c r="H1781" s="6">
        <v>0</v>
      </c>
      <c r="I1781" s="236" t="e">
        <f>VLOOKUP(G1781,'VDs DUELOS'!$D$2:$G$1568,4,0)-H1781</f>
        <v>#N/A</v>
      </c>
    </row>
    <row r="1782" spans="7:9" x14ac:dyDescent="0.3">
      <c r="G1782">
        <v>53851</v>
      </c>
      <c r="H1782" s="6">
        <v>1073.34176</v>
      </c>
      <c r="I1782" s="236">
        <f>VLOOKUP(G1782,'VDs DUELOS'!$D$2:$G$1568,4,0)-H1782</f>
        <v>0</v>
      </c>
    </row>
    <row r="1783" spans="7:9" x14ac:dyDescent="0.3">
      <c r="G1783">
        <v>53852</v>
      </c>
      <c r="H1783" s="6">
        <v>2543.812136</v>
      </c>
      <c r="I1783" s="236">
        <f>VLOOKUP(G1783,'VDs DUELOS'!$D$2:$G$1568,4,0)-H1783</f>
        <v>0</v>
      </c>
    </row>
    <row r="1784" spans="7:9" x14ac:dyDescent="0.3">
      <c r="G1784">
        <v>53853</v>
      </c>
      <c r="H1784" s="6">
        <v>908.14960000000019</v>
      </c>
      <c r="I1784" s="236">
        <f>VLOOKUP(G1784,'VDs DUELOS'!$D$2:$G$1568,4,0)-H1784</f>
        <v>0</v>
      </c>
    </row>
    <row r="1785" spans="7:9" x14ac:dyDescent="0.3">
      <c r="G1785">
        <v>53855</v>
      </c>
      <c r="H1785" s="6">
        <v>1167.5265178947368</v>
      </c>
      <c r="I1785" s="236">
        <f>VLOOKUP(G1785,'VDs DUELOS'!$D$2:$G$1568,4,0)-H1785</f>
        <v>0</v>
      </c>
    </row>
    <row r="1786" spans="7:9" x14ac:dyDescent="0.3">
      <c r="G1786">
        <v>53856</v>
      </c>
      <c r="H1786" s="16">
        <v>956.81667368421063</v>
      </c>
      <c r="I1786" s="236">
        <f>VLOOKUP(G1786,'VDs DUELOS'!$D$2:$G$1568,4,0)-H1786</f>
        <v>0</v>
      </c>
    </row>
    <row r="1787" spans="7:9" x14ac:dyDescent="0.3">
      <c r="G1787">
        <v>53858</v>
      </c>
      <c r="H1787" s="6">
        <v>0</v>
      </c>
      <c r="I1787" s="236" t="e">
        <f>VLOOKUP(G1787,'VDs DUELOS'!$D$2:$G$1568,4,0)-H1787</f>
        <v>#N/A</v>
      </c>
    </row>
    <row r="1788" spans="7:9" x14ac:dyDescent="0.3">
      <c r="G1788">
        <v>53859</v>
      </c>
      <c r="H1788" s="6">
        <v>1485.65004</v>
      </c>
      <c r="I1788" s="236">
        <f>VLOOKUP(G1788,'VDs DUELOS'!$D$2:$G$1568,4,0)-H1788</f>
        <v>0</v>
      </c>
    </row>
    <row r="1789" spans="7:9" x14ac:dyDescent="0.3">
      <c r="G1789">
        <v>53860</v>
      </c>
      <c r="H1789" s="6">
        <v>482.03824000000009</v>
      </c>
      <c r="I1789" s="236">
        <f>VLOOKUP(G1789,'VDs DUELOS'!$D$2:$G$1568,4,0)-H1789</f>
        <v>0</v>
      </c>
    </row>
    <row r="1790" spans="7:9" x14ac:dyDescent="0.3">
      <c r="G1790">
        <v>53862</v>
      </c>
      <c r="H1790" s="6">
        <v>1224.3512000000001</v>
      </c>
      <c r="I1790" s="236">
        <f>VLOOKUP(G1790,'VDs DUELOS'!$D$2:$G$1568,4,0)-H1790</f>
        <v>0</v>
      </c>
    </row>
    <row r="1791" spans="7:9" x14ac:dyDescent="0.3">
      <c r="G1791">
        <v>53863</v>
      </c>
      <c r="H1791" s="6">
        <v>768.34565894736852</v>
      </c>
      <c r="I1791" s="236" t="e">
        <f>VLOOKUP(G1791,'VDs DUELOS'!$D$2:$G$1568,4,0)-H1791</f>
        <v>#N/A</v>
      </c>
    </row>
    <row r="1792" spans="7:9" x14ac:dyDescent="0.3">
      <c r="G1792">
        <v>53864</v>
      </c>
      <c r="H1792" s="6">
        <v>539.00047200000006</v>
      </c>
      <c r="I1792" s="236">
        <f>VLOOKUP(G1792,'VDs DUELOS'!$D$2:$G$1568,4,0)-H1792</f>
        <v>0</v>
      </c>
    </row>
    <row r="1793" spans="7:10" x14ac:dyDescent="0.3">
      <c r="G1793">
        <v>53865</v>
      </c>
      <c r="H1793" s="6">
        <v>815.25306947368426</v>
      </c>
      <c r="I1793" s="236">
        <f>VLOOKUP(G1793,'VDs DUELOS'!$D$2:$G$1568,4,0)-H1793</f>
        <v>0</v>
      </c>
    </row>
    <row r="1794" spans="7:10" x14ac:dyDescent="0.3">
      <c r="G1794">
        <v>53866</v>
      </c>
      <c r="H1794" s="6">
        <v>1492.1756210526319</v>
      </c>
      <c r="I1794" s="236">
        <f>VLOOKUP(G1794,'VDs DUELOS'!$D$2:$G$1568,4,0)-H1794</f>
        <v>0</v>
      </c>
    </row>
    <row r="1795" spans="7:10" x14ac:dyDescent="0.3">
      <c r="G1795">
        <v>53867</v>
      </c>
      <c r="H1795" s="6">
        <v>1030.622312</v>
      </c>
      <c r="I1795" s="236">
        <f>VLOOKUP(G1795,'VDs DUELOS'!$D$2:$G$1568,4,0)-H1795</f>
        <v>0</v>
      </c>
    </row>
    <row r="1796" spans="7:10" x14ac:dyDescent="0.3">
      <c r="G1796">
        <v>53868</v>
      </c>
      <c r="H1796" s="6">
        <v>1011.5049280000002</v>
      </c>
      <c r="I1796" s="236">
        <f>VLOOKUP(G1796,'VDs DUELOS'!$D$2:$G$1568,4,0)-H1796</f>
        <v>0</v>
      </c>
    </row>
    <row r="1797" spans="7:10" x14ac:dyDescent="0.3">
      <c r="G1797">
        <v>53869</v>
      </c>
      <c r="H1797" s="6">
        <v>1106.9342560000002</v>
      </c>
      <c r="I1797" s="236">
        <f>VLOOKUP(G1797,'VDs DUELOS'!$D$2:$G$1568,4,0)-H1797</f>
        <v>0</v>
      </c>
    </row>
    <row r="1798" spans="7:10" x14ac:dyDescent="0.3">
      <c r="G1798">
        <v>53871</v>
      </c>
      <c r="H1798" s="6">
        <v>854.96002526315795</v>
      </c>
      <c r="I1798" s="236">
        <f>VLOOKUP(G1798,'VDs DUELOS'!$D$2:$G$1568,4,0)-H1798</f>
        <v>0</v>
      </c>
    </row>
    <row r="1799" spans="7:10" x14ac:dyDescent="0.3">
      <c r="G1799">
        <v>53872</v>
      </c>
      <c r="H1799" s="6">
        <v>906.03195200000016</v>
      </c>
      <c r="I1799" s="236">
        <f>VLOOKUP(G1799,'VDs DUELOS'!$D$2:$G$1568,4,0)-H1799</f>
        <v>0</v>
      </c>
    </row>
    <row r="1800" spans="7:10" x14ac:dyDescent="0.3">
      <c r="G1800">
        <v>53874</v>
      </c>
      <c r="H1800" s="6">
        <v>950.78698105263163</v>
      </c>
      <c r="I1800" s="236">
        <f>VLOOKUP(G1800,'VDs DUELOS'!$D$2:$G$1568,4,0)-H1800</f>
        <v>0</v>
      </c>
    </row>
    <row r="1801" spans="7:10" x14ac:dyDescent="0.3">
      <c r="G1801">
        <v>53877</v>
      </c>
      <c r="H1801" s="6">
        <v>836.22390400000006</v>
      </c>
      <c r="I1801" s="236">
        <f>VLOOKUP(G1801,'VDs DUELOS'!$D$2:$G$1568,4,0)-H1801</f>
        <v>0</v>
      </c>
    </row>
    <row r="1802" spans="7:10" x14ac:dyDescent="0.3">
      <c r="G1802">
        <v>53878</v>
      </c>
      <c r="H1802" s="6">
        <v>855.29288799999995</v>
      </c>
      <c r="I1802" s="236">
        <f>VLOOKUP(G1802,'VDs DUELOS'!$D$2:$G$1568,4,0)-H1802</f>
        <v>0</v>
      </c>
    </row>
    <row r="1803" spans="7:10" x14ac:dyDescent="0.3">
      <c r="G1803">
        <v>53879</v>
      </c>
      <c r="H1803" s="6">
        <v>1267.8173305263158</v>
      </c>
      <c r="I1803" s="236">
        <f>VLOOKUP(G1803,'VDs DUELOS'!$D$2:$G$1568,4,0)-H1803</f>
        <v>0</v>
      </c>
    </row>
    <row r="1804" spans="7:10" x14ac:dyDescent="0.3">
      <c r="G1804" s="36">
        <v>53880</v>
      </c>
      <c r="H1804" s="6">
        <v>821.96958400000005</v>
      </c>
      <c r="I1804" s="236">
        <f>VLOOKUP(G1804,'VDs DUELOS'!$D$2:$G$1568,4,0)-H1804</f>
        <v>0</v>
      </c>
    </row>
    <row r="1805" spans="7:10" x14ac:dyDescent="0.3">
      <c r="G1805">
        <v>53881</v>
      </c>
      <c r="H1805" s="6">
        <v>1187.13732</v>
      </c>
      <c r="I1805" s="236">
        <f>VLOOKUP(G1805,'VDs DUELOS'!$D$2:$G$1568,4,0)-H1805</f>
        <v>0</v>
      </c>
    </row>
    <row r="1806" spans="7:10" x14ac:dyDescent="0.3">
      <c r="G1806">
        <v>53882</v>
      </c>
      <c r="H1806" s="6">
        <v>0</v>
      </c>
      <c r="I1806" s="236" t="e">
        <f>VLOOKUP(G1806,'VDs DUELOS'!$D$2:$G$1568,4,0)-H1806</f>
        <v>#N/A</v>
      </c>
      <c r="J1806">
        <v>53659</v>
      </c>
    </row>
    <row r="1807" spans="7:10" x14ac:dyDescent="0.3">
      <c r="G1807">
        <v>53883</v>
      </c>
      <c r="H1807" s="6">
        <v>608.10054400000001</v>
      </c>
      <c r="I1807" s="236">
        <f>VLOOKUP(G1807,'VDs DUELOS'!$D$2:$G$1568,4,0)-H1807</f>
        <v>0</v>
      </c>
    </row>
    <row r="1808" spans="7:10" x14ac:dyDescent="0.3">
      <c r="G1808">
        <v>53884</v>
      </c>
      <c r="H1808" s="6">
        <v>837.74761600000011</v>
      </c>
      <c r="I1808" s="236">
        <f>VLOOKUP(G1808,'VDs DUELOS'!$D$2:$G$1568,4,0)-H1808</f>
        <v>0</v>
      </c>
    </row>
    <row r="1809" spans="7:9" x14ac:dyDescent="0.3">
      <c r="G1809">
        <v>53885</v>
      </c>
      <c r="H1809" s="6">
        <v>902.01660444444451</v>
      </c>
      <c r="I1809" s="236">
        <f>VLOOKUP(G1809,'VDs DUELOS'!$D$2:$G$1568,4,0)-H1809</f>
        <v>0</v>
      </c>
    </row>
    <row r="1810" spans="7:9" x14ac:dyDescent="0.3">
      <c r="G1810">
        <v>53886</v>
      </c>
      <c r="H1810" s="6">
        <v>10.933262222222224</v>
      </c>
      <c r="I1810" s="236" t="e">
        <f>VLOOKUP(G1810,'VDs DUELOS'!$D$2:$G$1568,4,0)-H1810</f>
        <v>#N/A</v>
      </c>
    </row>
    <row r="1811" spans="7:9" x14ac:dyDescent="0.3">
      <c r="G1811">
        <v>53887</v>
      </c>
      <c r="H1811" s="6">
        <v>1087.3133599999999</v>
      </c>
      <c r="I1811" s="236">
        <f>VLOOKUP(G1811,'VDs DUELOS'!$D$2:$G$1568,4,0)-H1811</f>
        <v>0</v>
      </c>
    </row>
    <row r="1812" spans="7:9" x14ac:dyDescent="0.3">
      <c r="G1812">
        <v>53888</v>
      </c>
      <c r="H1812" s="6">
        <v>689.41560800000013</v>
      </c>
      <c r="I1812" s="236">
        <f>VLOOKUP(G1812,'VDs DUELOS'!$D$2:$G$1568,4,0)-H1812</f>
        <v>0</v>
      </c>
    </row>
    <row r="1813" spans="7:9" x14ac:dyDescent="0.3">
      <c r="G1813">
        <v>53889</v>
      </c>
      <c r="H1813" s="6">
        <v>795.02407578947384</v>
      </c>
      <c r="I1813" s="236" t="e">
        <f>VLOOKUP(G1813,'VDs DUELOS'!$D$2:$G$1568,4,0)-H1813</f>
        <v>#N/A</v>
      </c>
    </row>
    <row r="1814" spans="7:9" x14ac:dyDescent="0.3">
      <c r="G1814">
        <v>53891</v>
      </c>
      <c r="H1814" s="6">
        <v>0</v>
      </c>
      <c r="I1814" s="236" t="e">
        <f>VLOOKUP(G1814,'VDs DUELOS'!$D$2:$G$1568,4,0)-H1814</f>
        <v>#N/A</v>
      </c>
    </row>
    <row r="1815" spans="7:9" x14ac:dyDescent="0.3">
      <c r="G1815">
        <v>53892</v>
      </c>
      <c r="H1815" s="6">
        <v>907.93767200000002</v>
      </c>
      <c r="I1815" s="236">
        <f>VLOOKUP(G1815,'VDs DUELOS'!$D$2:$G$1568,4,0)-H1815</f>
        <v>0</v>
      </c>
    </row>
    <row r="1816" spans="7:9" x14ac:dyDescent="0.3">
      <c r="G1816">
        <v>53893</v>
      </c>
      <c r="H1816" s="6">
        <v>695.19225600000016</v>
      </c>
      <c r="I1816" s="236">
        <f>VLOOKUP(G1816,'VDs DUELOS'!$D$2:$G$1568,4,0)-H1816</f>
        <v>0</v>
      </c>
    </row>
    <row r="1817" spans="7:9" x14ac:dyDescent="0.3">
      <c r="G1817">
        <v>53895</v>
      </c>
      <c r="H1817" s="6">
        <v>1123.7955360000001</v>
      </c>
      <c r="I1817" s="236">
        <f>VLOOKUP(G1817,'VDs DUELOS'!$D$2:$G$1568,4,0)-H1817</f>
        <v>0</v>
      </c>
    </row>
    <row r="1818" spans="7:9" x14ac:dyDescent="0.3">
      <c r="G1818">
        <v>53896</v>
      </c>
      <c r="H1818" s="6">
        <v>623.68373599999995</v>
      </c>
      <c r="I1818" s="236">
        <f>VLOOKUP(G1818,'VDs DUELOS'!$D$2:$G$1568,4,0)-H1818</f>
        <v>0</v>
      </c>
    </row>
    <row r="1819" spans="7:9" x14ac:dyDescent="0.3">
      <c r="G1819">
        <v>53898</v>
      </c>
      <c r="H1819" s="6">
        <v>875.51752799999997</v>
      </c>
      <c r="I1819" s="236">
        <f>VLOOKUP(G1819,'VDs DUELOS'!$D$2:$G$1568,4,0)-H1819</f>
        <v>0</v>
      </c>
    </row>
    <row r="1820" spans="7:9" x14ac:dyDescent="0.3">
      <c r="G1820">
        <v>53899</v>
      </c>
      <c r="H1820" s="6">
        <v>0</v>
      </c>
      <c r="I1820" s="236" t="e">
        <f>VLOOKUP(G1820,'VDs DUELOS'!$D$2:$G$1568,4,0)-H1820</f>
        <v>#N/A</v>
      </c>
    </row>
    <row r="1821" spans="7:9" x14ac:dyDescent="0.3">
      <c r="G1821">
        <v>53900</v>
      </c>
      <c r="H1821" s="6">
        <v>793.84577684210535</v>
      </c>
      <c r="I1821" s="236">
        <f>VLOOKUP(G1821,'VDs DUELOS'!$D$2:$G$1568,4,0)-H1821</f>
        <v>0</v>
      </c>
    </row>
    <row r="1822" spans="7:9" x14ac:dyDescent="0.3">
      <c r="G1822">
        <v>53901</v>
      </c>
      <c r="H1822" s="6">
        <v>1310.576067368421</v>
      </c>
      <c r="I1822" s="236">
        <f>VLOOKUP(G1822,'VDs DUELOS'!$D$2:$G$1568,4,0)-H1822</f>
        <v>0</v>
      </c>
    </row>
    <row r="1823" spans="7:9" x14ac:dyDescent="0.3">
      <c r="G1823">
        <v>53902</v>
      </c>
      <c r="H1823" s="6">
        <v>647.94450400000005</v>
      </c>
      <c r="I1823" s="236">
        <f>VLOOKUP(G1823,'VDs DUELOS'!$D$2:$G$1568,4,0)-H1823</f>
        <v>0</v>
      </c>
    </row>
    <row r="1824" spans="7:9" x14ac:dyDescent="0.3">
      <c r="G1824">
        <v>53903</v>
      </c>
      <c r="H1824" s="6">
        <v>1046.0883705263157</v>
      </c>
      <c r="I1824" s="236">
        <f>VLOOKUP(G1824,'VDs DUELOS'!$D$2:$G$1568,4,0)-H1824</f>
        <v>0</v>
      </c>
    </row>
    <row r="1825" spans="7:9" x14ac:dyDescent="0.3">
      <c r="G1825">
        <v>53904</v>
      </c>
      <c r="H1825" s="6">
        <v>0</v>
      </c>
      <c r="I1825" s="236" t="e">
        <f>VLOOKUP(G1825,'VDs DUELOS'!$D$2:$G$1568,4,0)-H1825</f>
        <v>#N/A</v>
      </c>
    </row>
    <row r="1826" spans="7:9" x14ac:dyDescent="0.3">
      <c r="G1826">
        <v>53905</v>
      </c>
      <c r="H1826" s="6">
        <v>0</v>
      </c>
      <c r="I1826" s="236" t="e">
        <f>VLOOKUP(G1826,'VDs DUELOS'!$D$2:$G$1568,4,0)-H1826</f>
        <v>#N/A</v>
      </c>
    </row>
    <row r="1827" spans="7:9" x14ac:dyDescent="0.3">
      <c r="G1827">
        <v>53906</v>
      </c>
      <c r="H1827" s="6">
        <v>701.53765894736853</v>
      </c>
      <c r="I1827" s="236" t="e">
        <f>VLOOKUP(G1827,'VDs DUELOS'!$D$2:$G$1568,4,0)-H1827</f>
        <v>#N/A</v>
      </c>
    </row>
    <row r="1828" spans="7:9" x14ac:dyDescent="0.3">
      <c r="G1828">
        <v>53907</v>
      </c>
      <c r="H1828" s="6">
        <v>534.25417599999992</v>
      </c>
      <c r="I1828" s="236" t="e">
        <f>VLOOKUP(G1828,'VDs DUELOS'!$D$2:$G$1568,4,0)-H1828</f>
        <v>#N/A</v>
      </c>
    </row>
    <row r="1829" spans="7:9" x14ac:dyDescent="0.3">
      <c r="G1829">
        <v>53908</v>
      </c>
      <c r="H1829" s="6">
        <v>503.24153777777786</v>
      </c>
      <c r="I1829" s="236" t="e">
        <f>VLOOKUP(G1829,'VDs DUELOS'!$D$2:$G$1568,4,0)-H1829</f>
        <v>#N/A</v>
      </c>
    </row>
    <row r="1830" spans="7:9" x14ac:dyDescent="0.3">
      <c r="G1830">
        <v>53910</v>
      </c>
      <c r="H1830" s="6">
        <v>824.01634133333346</v>
      </c>
      <c r="I1830" s="236" t="e">
        <f>VLOOKUP(G1830,'VDs DUELOS'!$D$2:$G$1568,4,0)-H1830</f>
        <v>#N/A</v>
      </c>
    </row>
    <row r="1831" spans="7:9" x14ac:dyDescent="0.3">
      <c r="G1831">
        <v>53911</v>
      </c>
      <c r="H1831" s="6">
        <v>780.6370720000001</v>
      </c>
      <c r="I1831" s="236">
        <f>VLOOKUP(G1831,'VDs DUELOS'!$D$2:$G$1568,4,0)-H1831</f>
        <v>0</v>
      </c>
    </row>
    <row r="1832" spans="7:9" x14ac:dyDescent="0.3">
      <c r="G1832">
        <v>53912</v>
      </c>
      <c r="H1832" s="6">
        <v>1003.6140968421053</v>
      </c>
      <c r="I1832" s="236">
        <f>VLOOKUP(G1832,'VDs DUELOS'!$D$2:$G$1568,4,0)-H1832</f>
        <v>0</v>
      </c>
    </row>
    <row r="1833" spans="7:9" x14ac:dyDescent="0.3">
      <c r="G1833">
        <v>53913</v>
      </c>
      <c r="H1833" s="6">
        <v>0</v>
      </c>
      <c r="I1833" s="236" t="e">
        <f>VLOOKUP(G1833,'VDs DUELOS'!$D$2:$G$1568,4,0)-H1833</f>
        <v>#N/A</v>
      </c>
    </row>
    <row r="1834" spans="7:9" x14ac:dyDescent="0.3">
      <c r="G1834">
        <v>53916</v>
      </c>
      <c r="H1834" s="6">
        <v>567.20447200000001</v>
      </c>
      <c r="I1834" s="236">
        <f>VLOOKUP(G1834,'VDs DUELOS'!$D$2:$G$1568,4,0)-H1834</f>
        <v>0</v>
      </c>
    </row>
    <row r="1835" spans="7:9" x14ac:dyDescent="0.3">
      <c r="G1835">
        <v>53917</v>
      </c>
      <c r="H1835" s="6">
        <v>1028.4868715789476</v>
      </c>
      <c r="I1835" s="236">
        <f>VLOOKUP(G1835,'VDs DUELOS'!$D$2:$G$1568,4,0)-H1835</f>
        <v>0</v>
      </c>
    </row>
    <row r="1836" spans="7:9" x14ac:dyDescent="0.3">
      <c r="G1836">
        <v>53918</v>
      </c>
      <c r="H1836" s="6">
        <v>1104.7679410526316</v>
      </c>
      <c r="I1836" s="236">
        <f>VLOOKUP(G1836,'VDs DUELOS'!$D$2:$G$1568,4,0)-H1836</f>
        <v>0</v>
      </c>
    </row>
    <row r="1837" spans="7:9" x14ac:dyDescent="0.3">
      <c r="G1837">
        <v>53921</v>
      </c>
      <c r="H1837" s="6">
        <v>489.05093052631582</v>
      </c>
      <c r="I1837" s="236">
        <f>VLOOKUP(G1837,'VDs DUELOS'!$D$2:$G$1568,4,0)-H1837</f>
        <v>0</v>
      </c>
    </row>
    <row r="1838" spans="7:9" x14ac:dyDescent="0.3">
      <c r="G1838">
        <v>53922</v>
      </c>
      <c r="H1838" s="6">
        <v>901.19007199999999</v>
      </c>
      <c r="I1838" s="236">
        <f>VLOOKUP(G1838,'VDs DUELOS'!$D$2:$G$1568,4,0)-H1838</f>
        <v>0</v>
      </c>
    </row>
    <row r="1839" spans="7:9" x14ac:dyDescent="0.3">
      <c r="G1839">
        <v>53923</v>
      </c>
      <c r="H1839" s="6">
        <v>1065.138584</v>
      </c>
      <c r="I1839" s="236">
        <f>VLOOKUP(G1839,'VDs DUELOS'!$D$2:$G$1568,4,0)-H1839</f>
        <v>0</v>
      </c>
    </row>
    <row r="1840" spans="7:9" x14ac:dyDescent="0.3">
      <c r="G1840">
        <v>53924</v>
      </c>
      <c r="H1840" s="6">
        <v>967.18178399999999</v>
      </c>
      <c r="I1840" s="236">
        <f>VLOOKUP(G1840,'VDs DUELOS'!$D$2:$G$1568,4,0)-H1840</f>
        <v>0</v>
      </c>
    </row>
    <row r="1841" spans="7:9" x14ac:dyDescent="0.3">
      <c r="G1841">
        <v>53925</v>
      </c>
      <c r="H1841" s="6">
        <v>1043.4667280000001</v>
      </c>
      <c r="I1841" s="236">
        <f>VLOOKUP(G1841,'VDs DUELOS'!$D$2:$G$1568,4,0)-H1841</f>
        <v>0</v>
      </c>
    </row>
    <row r="1842" spans="7:9" x14ac:dyDescent="0.3">
      <c r="G1842">
        <v>53926</v>
      </c>
      <c r="H1842" s="6">
        <v>1127.337888</v>
      </c>
      <c r="I1842" s="236">
        <f>VLOOKUP(G1842,'VDs DUELOS'!$D$2:$G$1568,4,0)-H1842</f>
        <v>0</v>
      </c>
    </row>
    <row r="1843" spans="7:9" x14ac:dyDescent="0.3">
      <c r="G1843">
        <v>53927</v>
      </c>
      <c r="H1843" s="6">
        <v>909.26701600000001</v>
      </c>
      <c r="I1843" s="236">
        <f>VLOOKUP(G1843,'VDs DUELOS'!$D$2:$G$1568,4,0)-H1843</f>
        <v>0</v>
      </c>
    </row>
    <row r="1844" spans="7:9" x14ac:dyDescent="0.3">
      <c r="G1844">
        <v>53928</v>
      </c>
      <c r="H1844" s="6">
        <v>1139.056384</v>
      </c>
      <c r="I1844" s="236">
        <f>VLOOKUP(G1844,'VDs DUELOS'!$D$2:$G$1568,4,0)-H1844</f>
        <v>0</v>
      </c>
    </row>
    <row r="1845" spans="7:9" x14ac:dyDescent="0.3">
      <c r="G1845">
        <v>53929</v>
      </c>
      <c r="H1845" s="6">
        <v>575.63191111111121</v>
      </c>
      <c r="I1845" s="236">
        <f>VLOOKUP(G1845,'VDs DUELOS'!$D$2:$G$1568,4,0)-H1845</f>
        <v>0</v>
      </c>
    </row>
    <row r="1846" spans="7:9" x14ac:dyDescent="0.3">
      <c r="G1846">
        <v>53931</v>
      </c>
      <c r="H1846" s="6">
        <v>926.73728000000017</v>
      </c>
      <c r="I1846" s="236">
        <f>VLOOKUP(G1846,'VDs DUELOS'!$D$2:$G$1568,4,0)-H1846</f>
        <v>0</v>
      </c>
    </row>
    <row r="1847" spans="7:9" x14ac:dyDescent="0.3">
      <c r="G1847">
        <v>53932</v>
      </c>
      <c r="H1847" s="6">
        <v>889.95287200000007</v>
      </c>
      <c r="I1847" s="236">
        <f>VLOOKUP(G1847,'VDs DUELOS'!$D$2:$G$1568,4,0)-H1847</f>
        <v>0</v>
      </c>
    </row>
    <row r="1848" spans="7:9" x14ac:dyDescent="0.3">
      <c r="G1848">
        <v>53934</v>
      </c>
      <c r="H1848" s="6">
        <v>859.32737684210542</v>
      </c>
      <c r="I1848" s="236">
        <f>VLOOKUP(G1848,'VDs DUELOS'!$D$2:$G$1568,4,0)-H1848</f>
        <v>0</v>
      </c>
    </row>
    <row r="1849" spans="7:9" x14ac:dyDescent="0.3">
      <c r="G1849">
        <v>53935</v>
      </c>
      <c r="H1849" s="6">
        <v>751.86220000000003</v>
      </c>
      <c r="I1849" s="236">
        <f>VLOOKUP(G1849,'VDs DUELOS'!$D$2:$G$1568,4,0)-H1849</f>
        <v>0</v>
      </c>
    </row>
    <row r="1850" spans="7:9" x14ac:dyDescent="0.3">
      <c r="G1850">
        <v>53936</v>
      </c>
      <c r="H1850" s="6">
        <v>913.16581894736851</v>
      </c>
      <c r="I1850" s="236" t="e">
        <f>VLOOKUP(G1850,'VDs DUELOS'!$D$2:$G$1568,4,0)-H1850</f>
        <v>#N/A</v>
      </c>
    </row>
    <row r="1851" spans="7:9" x14ac:dyDescent="0.3">
      <c r="G1851">
        <v>53937</v>
      </c>
      <c r="H1851" s="6">
        <v>864.4537852631579</v>
      </c>
      <c r="I1851" s="236" t="e">
        <f>VLOOKUP(G1851,'VDs DUELOS'!$D$2:$G$1568,4,0)-H1851</f>
        <v>#N/A</v>
      </c>
    </row>
    <row r="1852" spans="7:9" x14ac:dyDescent="0.3">
      <c r="G1852">
        <v>53938</v>
      </c>
      <c r="H1852" s="6">
        <v>1107.66652</v>
      </c>
      <c r="I1852" s="236">
        <f>VLOOKUP(G1852,'VDs DUELOS'!$D$2:$G$1568,4,0)-H1852</f>
        <v>0</v>
      </c>
    </row>
    <row r="1853" spans="7:9" x14ac:dyDescent="0.3">
      <c r="G1853">
        <v>53939</v>
      </c>
      <c r="H1853" s="6">
        <v>625.0215280000001</v>
      </c>
      <c r="I1853" s="236">
        <f>VLOOKUP(G1853,'VDs DUELOS'!$D$2:$G$1568,4,0)-H1853</f>
        <v>0</v>
      </c>
    </row>
    <row r="1854" spans="7:9" x14ac:dyDescent="0.3">
      <c r="G1854">
        <v>53940</v>
      </c>
      <c r="H1854" s="6">
        <v>717.07901600000002</v>
      </c>
      <c r="I1854" s="236">
        <f>VLOOKUP(G1854,'VDs DUELOS'!$D$2:$G$1568,4,0)-H1854</f>
        <v>0</v>
      </c>
    </row>
    <row r="1855" spans="7:9" x14ac:dyDescent="0.3">
      <c r="G1855">
        <v>53941</v>
      </c>
      <c r="H1855" s="6">
        <v>1024.6615119999999</v>
      </c>
      <c r="I1855" s="236">
        <f>VLOOKUP(G1855,'VDs DUELOS'!$D$2:$G$1568,4,0)-H1855</f>
        <v>0</v>
      </c>
    </row>
    <row r="1856" spans="7:9" x14ac:dyDescent="0.3">
      <c r="G1856">
        <v>53942</v>
      </c>
      <c r="H1856" s="6">
        <v>828.3456000000001</v>
      </c>
      <c r="I1856" s="236">
        <f>VLOOKUP(G1856,'VDs DUELOS'!$D$2:$G$1568,4,0)-H1856</f>
        <v>0</v>
      </c>
    </row>
    <row r="1857" spans="7:9" x14ac:dyDescent="0.3">
      <c r="G1857">
        <v>53943</v>
      </c>
      <c r="H1857" s="6">
        <v>0</v>
      </c>
      <c r="I1857" s="236" t="e">
        <f>VLOOKUP(G1857,'VDs DUELOS'!$D$2:$G$1568,4,0)-H1857</f>
        <v>#N/A</v>
      </c>
    </row>
    <row r="1858" spans="7:9" x14ac:dyDescent="0.3">
      <c r="G1858">
        <v>53944</v>
      </c>
      <c r="H1858" s="6">
        <v>997.58083368421057</v>
      </c>
      <c r="I1858" s="236">
        <f>VLOOKUP(G1858,'VDs DUELOS'!$D$2:$G$1568,4,0)-H1858</f>
        <v>0</v>
      </c>
    </row>
    <row r="1859" spans="7:9" x14ac:dyDescent="0.3">
      <c r="G1859">
        <v>53945</v>
      </c>
      <c r="H1859" s="6">
        <v>852.66939200000002</v>
      </c>
      <c r="I1859" s="236">
        <f>VLOOKUP(G1859,'VDs DUELOS'!$D$2:$G$1568,4,0)-H1859</f>
        <v>0</v>
      </c>
    </row>
    <row r="1860" spans="7:9" x14ac:dyDescent="0.3">
      <c r="G1860">
        <v>53946</v>
      </c>
      <c r="H1860" s="6">
        <v>1011.2332715789473</v>
      </c>
      <c r="I1860" s="236">
        <f>VLOOKUP(G1860,'VDs DUELOS'!$D$2:$G$1568,4,0)-H1860</f>
        <v>0</v>
      </c>
    </row>
    <row r="1861" spans="7:9" x14ac:dyDescent="0.3">
      <c r="G1861">
        <v>53947</v>
      </c>
      <c r="H1861" s="6">
        <v>1578.623932631579</v>
      </c>
      <c r="I1861" s="236">
        <f>VLOOKUP(G1861,'VDs DUELOS'!$D$2:$G$1568,4,0)-H1861</f>
        <v>0</v>
      </c>
    </row>
    <row r="1862" spans="7:9" x14ac:dyDescent="0.3">
      <c r="G1862">
        <v>53949</v>
      </c>
      <c r="H1862" s="6">
        <v>813.65224799999999</v>
      </c>
      <c r="I1862" s="236">
        <f>VLOOKUP(G1862,'VDs DUELOS'!$D$2:$G$1568,4,0)-H1862</f>
        <v>0</v>
      </c>
    </row>
    <row r="1863" spans="7:9" x14ac:dyDescent="0.3">
      <c r="G1863">
        <v>53950</v>
      </c>
      <c r="H1863" s="6">
        <v>637.19014400000003</v>
      </c>
      <c r="I1863" s="236">
        <f>VLOOKUP(G1863,'VDs DUELOS'!$D$2:$G$1568,4,0)-H1863</f>
        <v>0</v>
      </c>
    </row>
    <row r="1864" spans="7:9" x14ac:dyDescent="0.3">
      <c r="G1864">
        <v>53951</v>
      </c>
      <c r="H1864" s="6">
        <v>0</v>
      </c>
      <c r="I1864" s="236" t="e">
        <f>VLOOKUP(G1864,'VDs DUELOS'!$D$2:$G$1568,4,0)-H1864</f>
        <v>#N/A</v>
      </c>
    </row>
    <row r="1865" spans="7:9" x14ac:dyDescent="0.3">
      <c r="G1865">
        <v>53952</v>
      </c>
      <c r="H1865" s="6">
        <v>776.96100800000011</v>
      </c>
      <c r="I1865" s="236">
        <f>VLOOKUP(G1865,'VDs DUELOS'!$D$2:$G$1568,4,0)-H1865</f>
        <v>0</v>
      </c>
    </row>
    <row r="1866" spans="7:9" x14ac:dyDescent="0.3">
      <c r="G1866">
        <v>53953</v>
      </c>
      <c r="H1866" s="6">
        <v>973.30732000000012</v>
      </c>
      <c r="I1866" s="236">
        <f>VLOOKUP(G1866,'VDs DUELOS'!$D$2:$G$1568,4,0)-H1866</f>
        <v>0</v>
      </c>
    </row>
    <row r="1867" spans="7:9" x14ac:dyDescent="0.3">
      <c r="G1867">
        <v>53954</v>
      </c>
      <c r="H1867" s="6">
        <v>0</v>
      </c>
      <c r="I1867" s="236" t="e">
        <f>VLOOKUP(G1867,'VDs DUELOS'!$D$2:$G$1568,4,0)-H1867</f>
        <v>#N/A</v>
      </c>
    </row>
    <row r="1868" spans="7:9" x14ac:dyDescent="0.3">
      <c r="G1868">
        <v>53955</v>
      </c>
      <c r="H1868" s="6">
        <v>1185.8953680000002</v>
      </c>
      <c r="I1868" s="236">
        <f>VLOOKUP(G1868,'VDs DUELOS'!$D$2:$G$1568,4,0)-H1868</f>
        <v>0</v>
      </c>
    </row>
    <row r="1869" spans="7:9" x14ac:dyDescent="0.3">
      <c r="G1869">
        <v>53956</v>
      </c>
      <c r="H1869" s="6">
        <v>2013.6223811764708</v>
      </c>
      <c r="I1869" s="236">
        <f>VLOOKUP(G1869,'VDs DUELOS'!$D$2:$G$1568,4,0)-H1869</f>
        <v>0</v>
      </c>
    </row>
    <row r="1870" spans="7:9" x14ac:dyDescent="0.3">
      <c r="G1870">
        <v>53957</v>
      </c>
      <c r="H1870" s="6">
        <v>0</v>
      </c>
      <c r="I1870" s="236" t="e">
        <f>VLOOKUP(G1870,'VDs DUELOS'!$D$2:$G$1568,4,0)-H1870</f>
        <v>#N/A</v>
      </c>
    </row>
    <row r="1871" spans="7:9" x14ac:dyDescent="0.3">
      <c r="G1871">
        <v>53958</v>
      </c>
      <c r="H1871" s="6">
        <v>1130.1393431578947</v>
      </c>
      <c r="I1871" s="236">
        <f>VLOOKUP(G1871,'VDs DUELOS'!$D$2:$G$1568,4,0)-H1871</f>
        <v>0</v>
      </c>
    </row>
    <row r="1872" spans="7:9" x14ac:dyDescent="0.3">
      <c r="G1872">
        <v>53959</v>
      </c>
      <c r="H1872" s="6">
        <v>1198.5165221052632</v>
      </c>
      <c r="I1872" s="236">
        <f>VLOOKUP(G1872,'VDs DUELOS'!$D$2:$G$1568,4,0)-H1872</f>
        <v>0</v>
      </c>
    </row>
    <row r="1873" spans="7:9" x14ac:dyDescent="0.3">
      <c r="G1873">
        <v>53960</v>
      </c>
      <c r="H1873" s="6">
        <v>1691.062312</v>
      </c>
      <c r="I1873" s="236">
        <f>VLOOKUP(G1873,'VDs DUELOS'!$D$2:$G$1568,4,0)-H1873</f>
        <v>0</v>
      </c>
    </row>
    <row r="1874" spans="7:9" x14ac:dyDescent="0.3">
      <c r="G1874">
        <v>53961</v>
      </c>
      <c r="H1874" s="6">
        <v>972.39205600000014</v>
      </c>
      <c r="I1874" s="236">
        <f>VLOOKUP(G1874,'VDs DUELOS'!$D$2:$G$1568,4,0)-H1874</f>
        <v>0</v>
      </c>
    </row>
    <row r="1875" spans="7:9" x14ac:dyDescent="0.3">
      <c r="G1875">
        <v>53962</v>
      </c>
      <c r="H1875" s="6">
        <v>795.26512000000002</v>
      </c>
      <c r="I1875" s="236">
        <f>VLOOKUP(G1875,'VDs DUELOS'!$D$2:$G$1568,4,0)-H1875</f>
        <v>0</v>
      </c>
    </row>
    <row r="1876" spans="7:9" x14ac:dyDescent="0.3">
      <c r="G1876">
        <v>53963</v>
      </c>
      <c r="H1876" s="6">
        <v>747.97780210526321</v>
      </c>
      <c r="I1876" s="236">
        <f>VLOOKUP(G1876,'VDs DUELOS'!$D$2:$G$1568,4,0)-H1876</f>
        <v>0</v>
      </c>
    </row>
    <row r="1877" spans="7:9" x14ac:dyDescent="0.3">
      <c r="G1877">
        <v>53964</v>
      </c>
      <c r="H1877" s="6">
        <v>894.11228631578945</v>
      </c>
      <c r="I1877" s="236">
        <f>VLOOKUP(G1877,'VDs DUELOS'!$D$2:$G$1568,4,0)-H1877</f>
        <v>0</v>
      </c>
    </row>
    <row r="1878" spans="7:9" x14ac:dyDescent="0.3">
      <c r="G1878">
        <v>53965</v>
      </c>
      <c r="H1878" s="6">
        <v>901.42706526315806</v>
      </c>
      <c r="I1878" s="236">
        <f>VLOOKUP(G1878,'VDs DUELOS'!$D$2:$G$1568,4,0)-H1878</f>
        <v>0</v>
      </c>
    </row>
    <row r="1879" spans="7:9" x14ac:dyDescent="0.3">
      <c r="G1879">
        <v>53967</v>
      </c>
      <c r="H1879" s="6">
        <v>152.37105684210528</v>
      </c>
      <c r="I1879" s="236" t="e">
        <f>VLOOKUP(G1879,'VDs DUELOS'!$D$2:$G$1568,4,0)-H1879</f>
        <v>#N/A</v>
      </c>
    </row>
    <row r="1880" spans="7:9" x14ac:dyDescent="0.3">
      <c r="G1880">
        <v>53968</v>
      </c>
      <c r="H1880" s="6">
        <v>1134.6665936842107</v>
      </c>
      <c r="I1880" s="236" t="e">
        <f>VLOOKUP(G1880,'VDs DUELOS'!$D$2:$G$1568,4,0)-H1880</f>
        <v>#N/A</v>
      </c>
    </row>
    <row r="1881" spans="7:9" x14ac:dyDescent="0.3">
      <c r="G1881">
        <v>53969</v>
      </c>
      <c r="H1881" s="6">
        <v>1001.2533726315789</v>
      </c>
      <c r="I1881" s="236">
        <f>VLOOKUP(G1881,'VDs DUELOS'!$D$2:$G$1568,4,0)-H1881</f>
        <v>0</v>
      </c>
    </row>
    <row r="1882" spans="7:9" x14ac:dyDescent="0.3">
      <c r="G1882">
        <v>53971</v>
      </c>
      <c r="H1882" s="6">
        <v>967.54995200000019</v>
      </c>
      <c r="I1882" s="236">
        <f>VLOOKUP(G1882,'VDs DUELOS'!$D$2:$G$1568,4,0)-H1882</f>
        <v>0</v>
      </c>
    </row>
    <row r="1883" spans="7:9" x14ac:dyDescent="0.3">
      <c r="G1883">
        <v>53972</v>
      </c>
      <c r="H1883" s="6">
        <v>871.60426400000006</v>
      </c>
      <c r="I1883" s="236">
        <f>VLOOKUP(G1883,'VDs DUELOS'!$D$2:$G$1568,4,0)-H1883</f>
        <v>0</v>
      </c>
    </row>
    <row r="1884" spans="7:9" x14ac:dyDescent="0.3">
      <c r="G1884">
        <v>53973</v>
      </c>
      <c r="H1884" s="6">
        <v>1242.5582400000001</v>
      </c>
      <c r="I1884" s="236">
        <f>VLOOKUP(G1884,'VDs DUELOS'!$D$2:$G$1568,4,0)-H1884</f>
        <v>0</v>
      </c>
    </row>
    <row r="1885" spans="7:9" x14ac:dyDescent="0.3">
      <c r="G1885">
        <v>53974</v>
      </c>
      <c r="H1885" s="6">
        <v>1068.5561279999999</v>
      </c>
      <c r="I1885" s="236">
        <f>VLOOKUP(G1885,'VDs DUELOS'!$D$2:$G$1568,4,0)-H1885</f>
        <v>0</v>
      </c>
    </row>
    <row r="1886" spans="7:9" x14ac:dyDescent="0.3">
      <c r="G1886">
        <v>53975</v>
      </c>
      <c r="H1886" s="6">
        <v>692.07844800000009</v>
      </c>
      <c r="I1886" s="236">
        <f>VLOOKUP(G1886,'VDs DUELOS'!$D$2:$G$1568,4,0)-H1886</f>
        <v>0</v>
      </c>
    </row>
    <row r="1887" spans="7:9" x14ac:dyDescent="0.3">
      <c r="G1887">
        <v>53976</v>
      </c>
      <c r="H1887" s="6">
        <v>792.69076000000007</v>
      </c>
      <c r="I1887" s="236">
        <f>VLOOKUP(G1887,'VDs DUELOS'!$D$2:$G$1568,4,0)-H1887</f>
        <v>0</v>
      </c>
    </row>
    <row r="1888" spans="7:9" x14ac:dyDescent="0.3">
      <c r="G1888">
        <v>53977</v>
      </c>
      <c r="H1888" s="6">
        <v>487.26632000000001</v>
      </c>
      <c r="I1888" s="236">
        <f>VLOOKUP(G1888,'VDs DUELOS'!$D$2:$G$1568,4,0)-H1888</f>
        <v>0</v>
      </c>
    </row>
    <row r="1889" spans="7:9" x14ac:dyDescent="0.3">
      <c r="G1889">
        <v>53978</v>
      </c>
      <c r="H1889" s="6">
        <v>526.12527999999998</v>
      </c>
      <c r="I1889" s="236" t="e">
        <f>VLOOKUP(G1889,'VDs DUELOS'!$D$2:$G$1568,4,0)-H1889</f>
        <v>#N/A</v>
      </c>
    </row>
    <row r="1890" spans="7:9" x14ac:dyDescent="0.3">
      <c r="G1890">
        <v>53979</v>
      </c>
      <c r="H1890" s="6">
        <v>528.89783111111115</v>
      </c>
      <c r="I1890" s="236" t="e">
        <f>VLOOKUP(G1890,'VDs DUELOS'!$D$2:$G$1568,4,0)-H1890</f>
        <v>#N/A</v>
      </c>
    </row>
    <row r="1891" spans="7:9" x14ac:dyDescent="0.3">
      <c r="G1891">
        <v>53980</v>
      </c>
      <c r="H1891" s="6">
        <v>892.62581894736854</v>
      </c>
      <c r="I1891" s="236">
        <f>VLOOKUP(G1891,'VDs DUELOS'!$D$2:$G$1568,4,0)-H1891</f>
        <v>0</v>
      </c>
    </row>
    <row r="1892" spans="7:9" x14ac:dyDescent="0.3">
      <c r="G1892">
        <v>53982</v>
      </c>
      <c r="H1892" s="6">
        <v>808.07037600000001</v>
      </c>
      <c r="I1892" s="236">
        <f>VLOOKUP(G1892,'VDs DUELOS'!$D$2:$G$1568,4,0)-H1892</f>
        <v>0</v>
      </c>
    </row>
    <row r="1893" spans="7:9" x14ac:dyDescent="0.3">
      <c r="G1893">
        <v>53983</v>
      </c>
      <c r="H1893" s="6">
        <v>624.74481600000001</v>
      </c>
      <c r="I1893" s="236">
        <f>VLOOKUP(G1893,'VDs DUELOS'!$D$2:$G$1568,4,0)-H1893</f>
        <v>0</v>
      </c>
    </row>
    <row r="1894" spans="7:9" x14ac:dyDescent="0.3">
      <c r="G1894">
        <v>53987</v>
      </c>
      <c r="H1894" s="6">
        <v>1042.6924240000001</v>
      </c>
      <c r="I1894" s="236">
        <f>VLOOKUP(G1894,'VDs DUELOS'!$D$2:$G$1568,4,0)-H1894</f>
        <v>0</v>
      </c>
    </row>
    <row r="1895" spans="7:9" x14ac:dyDescent="0.3">
      <c r="G1895">
        <v>53988</v>
      </c>
      <c r="H1895" s="6">
        <v>904.44481600000006</v>
      </c>
      <c r="I1895" s="236">
        <f>VLOOKUP(G1895,'VDs DUELOS'!$D$2:$G$1568,4,0)-H1895</f>
        <v>0</v>
      </c>
    </row>
    <row r="1896" spans="7:9" x14ac:dyDescent="0.3">
      <c r="G1896">
        <v>53989</v>
      </c>
      <c r="H1896" s="6">
        <v>981.48616000000004</v>
      </c>
      <c r="I1896" s="236">
        <f>VLOOKUP(G1896,'VDs DUELOS'!$D$2:$G$1568,4,0)-H1896</f>
        <v>0</v>
      </c>
    </row>
    <row r="1897" spans="7:9" x14ac:dyDescent="0.3">
      <c r="G1897">
        <v>53990</v>
      </c>
      <c r="H1897" s="6">
        <v>1318.1182063157896</v>
      </c>
      <c r="I1897" s="236">
        <f>VLOOKUP(G1897,'VDs DUELOS'!$D$2:$G$1568,4,0)-H1897</f>
        <v>0</v>
      </c>
    </row>
    <row r="1898" spans="7:9" x14ac:dyDescent="0.3">
      <c r="G1898">
        <v>53991</v>
      </c>
      <c r="H1898" s="6">
        <v>818.88990315789488</v>
      </c>
      <c r="I1898" s="236">
        <f>VLOOKUP(G1898,'VDs DUELOS'!$D$2:$G$1568,4,0)-H1898</f>
        <v>0</v>
      </c>
    </row>
    <row r="1899" spans="7:9" x14ac:dyDescent="0.3">
      <c r="G1899">
        <v>53992</v>
      </c>
      <c r="H1899" s="6">
        <v>736.38588800000002</v>
      </c>
      <c r="I1899" s="236">
        <f>VLOOKUP(G1899,'VDs DUELOS'!$D$2:$G$1568,4,0)-H1899</f>
        <v>0</v>
      </c>
    </row>
    <row r="1900" spans="7:9" x14ac:dyDescent="0.3">
      <c r="G1900">
        <v>53993</v>
      </c>
      <c r="H1900" s="6">
        <v>938.89004631578939</v>
      </c>
      <c r="I1900" s="236">
        <f>VLOOKUP(G1900,'VDs DUELOS'!$D$2:$G$1568,4,0)-H1900</f>
        <v>0</v>
      </c>
    </row>
    <row r="1901" spans="7:9" x14ac:dyDescent="0.3">
      <c r="G1901">
        <v>53994</v>
      </c>
      <c r="H1901" s="6">
        <v>866.36514399999999</v>
      </c>
      <c r="I1901" s="236">
        <f>VLOOKUP(G1901,'VDs DUELOS'!$D$2:$G$1568,4,0)-H1901</f>
        <v>0</v>
      </c>
    </row>
    <row r="1902" spans="7:9" x14ac:dyDescent="0.3">
      <c r="G1902">
        <v>53995</v>
      </c>
      <c r="H1902" s="6">
        <v>1092.3218526315791</v>
      </c>
      <c r="I1902" s="236">
        <f>VLOOKUP(G1902,'VDs DUELOS'!$D$2:$G$1568,4,0)-H1902</f>
        <v>0</v>
      </c>
    </row>
    <row r="1903" spans="7:9" x14ac:dyDescent="0.3">
      <c r="G1903">
        <v>53996</v>
      </c>
      <c r="H1903" s="6">
        <v>716.40632000000005</v>
      </c>
      <c r="I1903" s="236">
        <f>VLOOKUP(G1903,'VDs DUELOS'!$D$2:$G$1568,4,0)-H1903</f>
        <v>0</v>
      </c>
    </row>
    <row r="1904" spans="7:9" x14ac:dyDescent="0.3">
      <c r="G1904">
        <v>53999</v>
      </c>
      <c r="H1904" s="6">
        <v>0</v>
      </c>
      <c r="I1904" s="236" t="e">
        <f>VLOOKUP(G1904,'VDs DUELOS'!$D$2:$G$1568,4,0)-H1904</f>
        <v>#N/A</v>
      </c>
    </row>
    <row r="1905" spans="7:9" x14ac:dyDescent="0.3">
      <c r="G1905">
        <v>54009</v>
      </c>
      <c r="H1905" s="6">
        <v>841.10168000000021</v>
      </c>
      <c r="I1905" s="236">
        <f>VLOOKUP(G1905,'VDs DUELOS'!$D$2:$G$1568,4,0)-H1905</f>
        <v>0</v>
      </c>
    </row>
    <row r="1906" spans="7:9" x14ac:dyDescent="0.3">
      <c r="G1906">
        <v>54010</v>
      </c>
      <c r="H1906" s="6">
        <v>0</v>
      </c>
      <c r="I1906" s="236" t="e">
        <f>VLOOKUP(G1906,'VDs DUELOS'!$D$2:$G$1568,4,0)-H1906</f>
        <v>#N/A</v>
      </c>
    </row>
    <row r="1907" spans="7:9" x14ac:dyDescent="0.3">
      <c r="G1907">
        <v>54011</v>
      </c>
      <c r="H1907" s="6">
        <v>1064.8047920000001</v>
      </c>
      <c r="I1907" s="236">
        <f>VLOOKUP(G1907,'VDs DUELOS'!$D$2:$G$1568,4,0)-H1907</f>
        <v>0</v>
      </c>
    </row>
    <row r="1908" spans="7:9" x14ac:dyDescent="0.3">
      <c r="G1908">
        <v>54012</v>
      </c>
      <c r="H1908" s="6">
        <v>1088.823128</v>
      </c>
      <c r="I1908" s="236">
        <f>VLOOKUP(G1908,'VDs DUELOS'!$D$2:$G$1568,4,0)-H1908</f>
        <v>0</v>
      </c>
    </row>
    <row r="1909" spans="7:9" x14ac:dyDescent="0.3">
      <c r="G1909">
        <v>54013</v>
      </c>
      <c r="H1909" s="6">
        <v>912.68284000000006</v>
      </c>
      <c r="I1909" s="236">
        <f>VLOOKUP(G1909,'VDs DUELOS'!$D$2:$G$1568,4,0)-H1909</f>
        <v>0</v>
      </c>
    </row>
    <row r="1910" spans="7:9" x14ac:dyDescent="0.3">
      <c r="G1910">
        <v>54014</v>
      </c>
      <c r="H1910" s="6">
        <v>787.00064842105269</v>
      </c>
      <c r="I1910" s="236">
        <f>VLOOKUP(G1910,'VDs DUELOS'!$D$2:$G$1568,4,0)-H1910</f>
        <v>0</v>
      </c>
    </row>
    <row r="1911" spans="7:9" x14ac:dyDescent="0.3">
      <c r="G1911">
        <v>54015</v>
      </c>
      <c r="H1911" s="6">
        <v>1270.4091920000001</v>
      </c>
      <c r="I1911" s="236">
        <f>VLOOKUP(G1911,'VDs DUELOS'!$D$2:$G$1568,4,0)-H1911</f>
        <v>0</v>
      </c>
    </row>
    <row r="1912" spans="7:9" x14ac:dyDescent="0.3">
      <c r="G1912">
        <v>54016</v>
      </c>
      <c r="H1912" s="6">
        <v>684.64113600000007</v>
      </c>
      <c r="I1912" s="236">
        <f>VLOOKUP(G1912,'VDs DUELOS'!$D$2:$G$1568,4,0)-H1912</f>
        <v>0</v>
      </c>
    </row>
    <row r="1913" spans="7:9" x14ac:dyDescent="0.3">
      <c r="G1913">
        <v>54017</v>
      </c>
      <c r="H1913" s="6">
        <v>828.77108800000008</v>
      </c>
      <c r="I1913" s="236">
        <f>VLOOKUP(G1913,'VDs DUELOS'!$D$2:$G$1568,4,0)-H1913</f>
        <v>0</v>
      </c>
    </row>
    <row r="1914" spans="7:9" x14ac:dyDescent="0.3">
      <c r="G1914">
        <v>54018</v>
      </c>
      <c r="H1914" s="6">
        <v>422.27348000000006</v>
      </c>
      <c r="I1914" s="236">
        <f>VLOOKUP(G1914,'VDs DUELOS'!$D$2:$G$1568,4,0)-H1914</f>
        <v>0</v>
      </c>
    </row>
    <row r="1915" spans="7:9" x14ac:dyDescent="0.3">
      <c r="G1915">
        <v>54019</v>
      </c>
      <c r="H1915" s="6">
        <v>1081.220184</v>
      </c>
      <c r="I1915" s="236">
        <f>VLOOKUP(G1915,'VDs DUELOS'!$D$2:$G$1568,4,0)-H1915</f>
        <v>0</v>
      </c>
    </row>
    <row r="1916" spans="7:9" x14ac:dyDescent="0.3">
      <c r="G1916">
        <v>54020</v>
      </c>
      <c r="H1916" s="6">
        <v>920.50220631578941</v>
      </c>
      <c r="I1916" s="236">
        <f>VLOOKUP(G1916,'VDs DUELOS'!$D$2:$G$1568,4,0)-H1916</f>
        <v>0</v>
      </c>
    </row>
    <row r="1917" spans="7:9" x14ac:dyDescent="0.3">
      <c r="G1917">
        <v>54022</v>
      </c>
      <c r="H1917" s="6">
        <v>1471.076096</v>
      </c>
      <c r="I1917" s="236">
        <f>VLOOKUP(G1917,'VDs DUELOS'!$D$2:$G$1568,4,0)-H1917</f>
        <v>0</v>
      </c>
    </row>
    <row r="1918" spans="7:9" x14ac:dyDescent="0.3">
      <c r="G1918">
        <v>54023</v>
      </c>
      <c r="H1918" s="6">
        <v>856.36023999999998</v>
      </c>
      <c r="I1918" s="236">
        <f>VLOOKUP(G1918,'VDs DUELOS'!$D$2:$G$1568,4,0)-H1918</f>
        <v>0</v>
      </c>
    </row>
    <row r="1919" spans="7:9" x14ac:dyDescent="0.3">
      <c r="G1919">
        <v>54024</v>
      </c>
      <c r="H1919" s="6">
        <v>2089.1036799999997</v>
      </c>
      <c r="I1919" s="236">
        <f>VLOOKUP(G1919,'VDs DUELOS'!$D$2:$G$1568,4,0)-H1919</f>
        <v>0</v>
      </c>
    </row>
    <row r="1920" spans="7:9" x14ac:dyDescent="0.3">
      <c r="G1920">
        <v>54025</v>
      </c>
      <c r="H1920" s="6">
        <v>1123.9744640000001</v>
      </c>
      <c r="I1920" s="236">
        <f>VLOOKUP(G1920,'VDs DUELOS'!$D$2:$G$1568,4,0)-H1920</f>
        <v>0</v>
      </c>
    </row>
    <row r="1921" spans="7:9" x14ac:dyDescent="0.3">
      <c r="G1921">
        <v>54027</v>
      </c>
      <c r="H1921" s="6">
        <v>1000.8679360000001</v>
      </c>
      <c r="I1921" s="236">
        <f>VLOOKUP(G1921,'VDs DUELOS'!$D$2:$G$1568,4,0)-H1921</f>
        <v>0</v>
      </c>
    </row>
    <row r="1922" spans="7:9" x14ac:dyDescent="0.3">
      <c r="G1922">
        <v>54031</v>
      </c>
      <c r="H1922" s="6">
        <v>987.70290399999999</v>
      </c>
      <c r="I1922" s="236">
        <f>VLOOKUP(G1922,'VDs DUELOS'!$D$2:$G$1568,4,0)-H1922</f>
        <v>0</v>
      </c>
    </row>
    <row r="1923" spans="7:9" x14ac:dyDescent="0.3">
      <c r="G1923">
        <v>54033</v>
      </c>
      <c r="H1923" s="6">
        <v>966.91372799999999</v>
      </c>
      <c r="I1923" s="236">
        <f>VLOOKUP(G1923,'VDs DUELOS'!$D$2:$G$1568,4,0)-H1923</f>
        <v>0</v>
      </c>
    </row>
    <row r="1924" spans="7:9" x14ac:dyDescent="0.3">
      <c r="G1924">
        <v>54034</v>
      </c>
      <c r="H1924" s="6">
        <v>635.05812000000003</v>
      </c>
      <c r="I1924" s="236">
        <f>VLOOKUP(G1924,'VDs DUELOS'!$D$2:$G$1568,4,0)-H1924</f>
        <v>0</v>
      </c>
    </row>
    <row r="1925" spans="7:9" x14ac:dyDescent="0.3">
      <c r="G1925">
        <v>54035</v>
      </c>
      <c r="H1925" s="6">
        <v>604.64581600000008</v>
      </c>
      <c r="I1925" s="236">
        <f>VLOOKUP(G1925,'VDs DUELOS'!$D$2:$G$1568,4,0)-H1925</f>
        <v>0</v>
      </c>
    </row>
    <row r="1926" spans="7:9" x14ac:dyDescent="0.3">
      <c r="G1926">
        <v>54036</v>
      </c>
      <c r="H1926" s="6">
        <v>670.36384799999996</v>
      </c>
      <c r="I1926" s="236">
        <f>VLOOKUP(G1926,'VDs DUELOS'!$D$2:$G$1568,4,0)-H1926</f>
        <v>0</v>
      </c>
    </row>
    <row r="1927" spans="7:9" x14ac:dyDescent="0.3">
      <c r="G1927">
        <v>54039</v>
      </c>
      <c r="H1927" s="6">
        <v>1025.312128</v>
      </c>
      <c r="I1927" s="236">
        <f>VLOOKUP(G1927,'VDs DUELOS'!$D$2:$G$1568,4,0)-H1927</f>
        <v>0</v>
      </c>
    </row>
    <row r="1928" spans="7:9" x14ac:dyDescent="0.3">
      <c r="G1928">
        <v>54040</v>
      </c>
      <c r="H1928" s="6">
        <v>977.89158399999997</v>
      </c>
      <c r="I1928" s="236">
        <f>VLOOKUP(G1928,'VDs DUELOS'!$D$2:$G$1568,4,0)-H1928</f>
        <v>0</v>
      </c>
    </row>
    <row r="1929" spans="7:9" x14ac:dyDescent="0.3">
      <c r="G1929">
        <v>54042</v>
      </c>
      <c r="H1929" s="6">
        <v>1329.2404560000002</v>
      </c>
      <c r="I1929" s="236">
        <f>VLOOKUP(G1929,'VDs DUELOS'!$D$2:$G$1568,4,0)-H1929</f>
        <v>0</v>
      </c>
    </row>
    <row r="1930" spans="7:9" x14ac:dyDescent="0.3">
      <c r="G1930">
        <v>54043</v>
      </c>
      <c r="H1930" s="6">
        <v>695.19123200000013</v>
      </c>
      <c r="I1930" s="236">
        <f>VLOOKUP(G1930,'VDs DUELOS'!$D$2:$G$1568,4,0)-H1930</f>
        <v>0</v>
      </c>
    </row>
    <row r="1931" spans="7:9" x14ac:dyDescent="0.3">
      <c r="G1931">
        <v>54045</v>
      </c>
      <c r="H1931" s="6">
        <v>628.13172800000007</v>
      </c>
      <c r="I1931" s="236">
        <f>VLOOKUP(G1931,'VDs DUELOS'!$D$2:$G$1568,4,0)-H1931</f>
        <v>0</v>
      </c>
    </row>
    <row r="1932" spans="7:9" x14ac:dyDescent="0.3">
      <c r="G1932">
        <v>54046</v>
      </c>
      <c r="H1932" s="6">
        <v>1699.284048</v>
      </c>
      <c r="I1932" s="236">
        <f>VLOOKUP(G1932,'VDs DUELOS'!$D$2:$G$1568,4,0)-H1932</f>
        <v>0</v>
      </c>
    </row>
    <row r="1933" spans="7:9" x14ac:dyDescent="0.3">
      <c r="G1933">
        <v>54047</v>
      </c>
      <c r="H1933" s="6">
        <v>709.26249599999994</v>
      </c>
      <c r="I1933" s="236">
        <f>VLOOKUP(G1933,'VDs DUELOS'!$D$2:$G$1568,4,0)-H1933</f>
        <v>0</v>
      </c>
    </row>
    <row r="1934" spans="7:9" x14ac:dyDescent="0.3">
      <c r="G1934">
        <v>54048</v>
      </c>
      <c r="H1934" s="6">
        <v>1094.9244560000002</v>
      </c>
      <c r="I1934" s="236">
        <f>VLOOKUP(G1934,'VDs DUELOS'!$D$2:$G$1568,4,0)-H1934</f>
        <v>0</v>
      </c>
    </row>
    <row r="1935" spans="7:9" x14ac:dyDescent="0.3">
      <c r="G1935">
        <v>54050</v>
      </c>
      <c r="H1935" s="6">
        <v>742.63936799999999</v>
      </c>
      <c r="I1935" s="236" t="e">
        <f>VLOOKUP(G1935,'VDs DUELOS'!$D$2:$G$1568,4,0)-H1935</f>
        <v>#N/A</v>
      </c>
    </row>
    <row r="1936" spans="7:9" x14ac:dyDescent="0.3">
      <c r="G1936">
        <v>54051</v>
      </c>
      <c r="H1936" s="6">
        <v>786.61874399999999</v>
      </c>
      <c r="I1936" s="236">
        <f>VLOOKUP(G1936,'VDs DUELOS'!$D$2:$G$1568,4,0)-H1936</f>
        <v>0</v>
      </c>
    </row>
    <row r="1937" spans="7:9" x14ac:dyDescent="0.3">
      <c r="G1937">
        <v>54052</v>
      </c>
      <c r="H1937" s="6">
        <v>2090.3162239999997</v>
      </c>
      <c r="I1937" s="236">
        <f>VLOOKUP(G1937,'VDs DUELOS'!$D$2:$G$1568,4,0)-H1937</f>
        <v>0</v>
      </c>
    </row>
    <row r="1938" spans="7:9" x14ac:dyDescent="0.3">
      <c r="G1938">
        <v>54054</v>
      </c>
      <c r="H1938" s="6">
        <v>828.51685894736841</v>
      </c>
      <c r="I1938" s="236">
        <f>VLOOKUP(G1938,'VDs DUELOS'!$D$2:$G$1568,4,0)-H1938</f>
        <v>0</v>
      </c>
    </row>
    <row r="1939" spans="7:9" x14ac:dyDescent="0.3">
      <c r="G1939">
        <v>54057</v>
      </c>
      <c r="H1939" s="6">
        <v>824.23415199999999</v>
      </c>
      <c r="I1939" s="236">
        <f>VLOOKUP(G1939,'VDs DUELOS'!$D$2:$G$1568,4,0)-H1939</f>
        <v>0</v>
      </c>
    </row>
    <row r="1940" spans="7:9" x14ac:dyDescent="0.3">
      <c r="G1940">
        <v>54060</v>
      </c>
      <c r="H1940" s="6">
        <v>631.73252923076927</v>
      </c>
      <c r="I1940" s="236">
        <f>VLOOKUP(G1940,'VDs DUELOS'!$D$2:$G$1568,4,0)-H1940</f>
        <v>0</v>
      </c>
    </row>
    <row r="1941" spans="7:9" x14ac:dyDescent="0.3">
      <c r="G1941">
        <v>54064</v>
      </c>
      <c r="H1941" s="6">
        <v>909.93339999999989</v>
      </c>
      <c r="I1941" s="236">
        <f>VLOOKUP(G1941,'VDs DUELOS'!$D$2:$G$1568,4,0)-H1941</f>
        <v>0</v>
      </c>
    </row>
    <row r="1942" spans="7:9" x14ac:dyDescent="0.3">
      <c r="G1942">
        <v>54065</v>
      </c>
      <c r="H1942" s="6">
        <v>846.12984800000015</v>
      </c>
      <c r="I1942" s="236">
        <f>VLOOKUP(G1942,'VDs DUELOS'!$D$2:$G$1568,4,0)-H1942</f>
        <v>0</v>
      </c>
    </row>
    <row r="1943" spans="7:9" x14ac:dyDescent="0.3">
      <c r="G1943">
        <v>54070</v>
      </c>
      <c r="H1943" s="6">
        <v>880.80069052631598</v>
      </c>
      <c r="I1943" s="236">
        <f>VLOOKUP(G1943,'VDs DUELOS'!$D$2:$G$1568,4,0)-H1943</f>
        <v>0</v>
      </c>
    </row>
    <row r="1944" spans="7:9" x14ac:dyDescent="0.3">
      <c r="G1944">
        <v>54072</v>
      </c>
      <c r="H1944" s="6">
        <v>1195.3603200000002</v>
      </c>
      <c r="I1944" s="236">
        <f>VLOOKUP(G1944,'VDs DUELOS'!$D$2:$G$1568,4,0)-H1944</f>
        <v>0</v>
      </c>
    </row>
    <row r="1945" spans="7:9" x14ac:dyDescent="0.3">
      <c r="G1945">
        <v>54073</v>
      </c>
      <c r="H1945" s="6">
        <v>1055.5434080000002</v>
      </c>
      <c r="I1945" s="236">
        <f>VLOOKUP(G1945,'VDs DUELOS'!$D$2:$G$1568,4,0)-H1945</f>
        <v>0</v>
      </c>
    </row>
    <row r="1946" spans="7:9" x14ac:dyDescent="0.3">
      <c r="G1946">
        <v>54079</v>
      </c>
      <c r="H1946" s="6">
        <v>821.49353599999995</v>
      </c>
      <c r="I1946" s="236">
        <f>VLOOKUP(G1946,'VDs DUELOS'!$D$2:$G$1568,4,0)-H1946</f>
        <v>0</v>
      </c>
    </row>
    <row r="1947" spans="7:9" x14ac:dyDescent="0.3">
      <c r="G1947">
        <v>55010</v>
      </c>
      <c r="H1947" s="6">
        <v>672.62953263157897</v>
      </c>
      <c r="I1947" s="236">
        <f>VLOOKUP(G1947,'VDs DUELOS'!$D$2:$G$1568,4,0)-H1947</f>
        <v>0</v>
      </c>
    </row>
    <row r="1948" spans="7:9" x14ac:dyDescent="0.3">
      <c r="G1948">
        <v>55041</v>
      </c>
      <c r="H1948" s="6">
        <v>3536.7375520000005</v>
      </c>
      <c r="I1948" s="236">
        <f>VLOOKUP(G1948,'VDs DUELOS'!$D$2:$G$1568,4,0)-H1948</f>
        <v>0</v>
      </c>
    </row>
    <row r="1949" spans="7:9" x14ac:dyDescent="0.3">
      <c r="G1949">
        <v>55135</v>
      </c>
      <c r="H1949" s="6">
        <v>1492.7402610526317</v>
      </c>
      <c r="I1949" s="236">
        <f>VLOOKUP(G1949,'VDs DUELOS'!$D$2:$G$1568,4,0)-H1949</f>
        <v>0</v>
      </c>
    </row>
    <row r="1950" spans="7:9" x14ac:dyDescent="0.3">
      <c r="G1950">
        <v>55152</v>
      </c>
      <c r="H1950" s="6">
        <v>2605.7130240000001</v>
      </c>
      <c r="I1950" s="236">
        <f>VLOOKUP(G1950,'VDs DUELOS'!$D$2:$G$1568,4,0)-H1950</f>
        <v>0</v>
      </c>
    </row>
    <row r="1951" spans="7:9" x14ac:dyDescent="0.3">
      <c r="G1951">
        <v>55159</v>
      </c>
      <c r="H1951" s="6">
        <v>2287.7255679999998</v>
      </c>
      <c r="I1951" s="236">
        <f>VLOOKUP(G1951,'VDs DUELOS'!$D$2:$G$1568,4,0)-H1951</f>
        <v>0</v>
      </c>
    </row>
    <row r="1952" spans="7:9" x14ac:dyDescent="0.3">
      <c r="G1952">
        <v>55196</v>
      </c>
      <c r="H1952" s="6">
        <v>1539.624024</v>
      </c>
      <c r="I1952" s="236">
        <f>VLOOKUP(G1952,'VDs DUELOS'!$D$2:$G$1568,4,0)-H1952</f>
        <v>0</v>
      </c>
    </row>
    <row r="1953" spans="7:9" x14ac:dyDescent="0.3">
      <c r="G1953">
        <v>55210</v>
      </c>
      <c r="H1953" s="6">
        <v>702.48644000000013</v>
      </c>
      <c r="I1953" s="236">
        <f>VLOOKUP(G1953,'VDs DUELOS'!$D$2:$G$1568,4,0)-H1953</f>
        <v>0</v>
      </c>
    </row>
    <row r="1954" spans="7:9" x14ac:dyDescent="0.3">
      <c r="G1954">
        <v>55220</v>
      </c>
      <c r="H1954" s="6">
        <v>4369.920736</v>
      </c>
      <c r="I1954" s="236">
        <f>VLOOKUP(G1954,'VDs DUELOS'!$D$2:$G$1568,4,0)-H1954</f>
        <v>0</v>
      </c>
    </row>
    <row r="1955" spans="7:9" x14ac:dyDescent="0.3">
      <c r="G1955">
        <v>55226</v>
      </c>
      <c r="H1955" s="6">
        <v>1337.76756</v>
      </c>
      <c r="I1955" s="236">
        <f>VLOOKUP(G1955,'VDs DUELOS'!$D$2:$G$1568,4,0)-H1955</f>
        <v>0</v>
      </c>
    </row>
    <row r="1956" spans="7:9" x14ac:dyDescent="0.3">
      <c r="G1956">
        <v>55270</v>
      </c>
      <c r="H1956" s="6">
        <v>0</v>
      </c>
      <c r="I1956" s="236" t="e">
        <f>VLOOKUP(G1956,'VDs DUELOS'!$D$2:$G$1568,4,0)-H1956</f>
        <v>#N/A</v>
      </c>
    </row>
    <row r="1957" spans="7:9" x14ac:dyDescent="0.3">
      <c r="G1957">
        <v>57940</v>
      </c>
      <c r="H1957" s="6">
        <v>95.880832000000012</v>
      </c>
      <c r="I1957" s="236" t="e">
        <f>VLOOKUP(G1957,'VDs DUELOS'!$D$2:$G$1568,4,0)-H1957</f>
        <v>#N/A</v>
      </c>
    </row>
    <row r="1958" spans="7:9" x14ac:dyDescent="0.3">
      <c r="G1958">
        <v>57941</v>
      </c>
      <c r="H1958" s="6">
        <v>354.47452631578949</v>
      </c>
      <c r="I1958" s="236" t="e">
        <f>VLOOKUP(G1958,'VDs DUELOS'!$D$2:$G$1568,4,0)-H1958</f>
        <v>#N/A</v>
      </c>
    </row>
    <row r="1959" spans="7:9" x14ac:dyDescent="0.3">
      <c r="G1959">
        <v>57942</v>
      </c>
      <c r="H1959" s="6">
        <v>0</v>
      </c>
      <c r="I1959" s="236" t="e">
        <f>VLOOKUP(G1959,'VDs DUELOS'!$D$2:$G$1568,4,0)-H1959</f>
        <v>#N/A</v>
      </c>
    </row>
    <row r="1960" spans="7:9" x14ac:dyDescent="0.3">
      <c r="G1960">
        <v>57943</v>
      </c>
      <c r="H1960" s="6">
        <v>106.51005599999999</v>
      </c>
      <c r="I1960" s="236" t="e">
        <f>VLOOKUP(G1960,'VDs DUELOS'!$D$2:$G$1568,4,0)-H1960</f>
        <v>#N/A</v>
      </c>
    </row>
    <row r="1961" spans="7:9" x14ac:dyDescent="0.3">
      <c r="G1961">
        <v>58005</v>
      </c>
      <c r="H1961" s="6">
        <v>770.03242105263166</v>
      </c>
      <c r="I1961" s="236" t="e">
        <f>VLOOKUP(G1961,'VDs DUELOS'!$D$2:$G$1568,4,0)-H1961</f>
        <v>#N/A</v>
      </c>
    </row>
    <row r="1962" spans="7:9" x14ac:dyDescent="0.3">
      <c r="G1962">
        <v>58011</v>
      </c>
      <c r="H1962" s="6">
        <v>0</v>
      </c>
      <c r="I1962" s="236" t="e">
        <f>VLOOKUP(G1962,'VDs DUELOS'!$D$2:$G$1568,4,0)-H1962</f>
        <v>#N/A</v>
      </c>
    </row>
    <row r="1963" spans="7:9" x14ac:dyDescent="0.3">
      <c r="G1963">
        <v>58012</v>
      </c>
      <c r="H1963" s="6">
        <v>2307.2245120000002</v>
      </c>
      <c r="I1963" s="236">
        <f>VLOOKUP(G1963,'VDs DUELOS'!$D$2:$G$1568,4,0)-H1963</f>
        <v>0</v>
      </c>
    </row>
    <row r="1964" spans="7:9" x14ac:dyDescent="0.3">
      <c r="G1964">
        <v>58013</v>
      </c>
      <c r="H1964" s="6">
        <v>-72.538048000000003</v>
      </c>
      <c r="I1964" s="236" t="e">
        <f>VLOOKUP(G1964,'VDs DUELOS'!$D$2:$G$1568,4,0)-H1964</f>
        <v>#N/A</v>
      </c>
    </row>
    <row r="1965" spans="7:9" x14ac:dyDescent="0.3">
      <c r="G1965">
        <v>58035</v>
      </c>
      <c r="H1965" s="6">
        <v>3476.9154400000002</v>
      </c>
      <c r="I1965" s="236">
        <f>VLOOKUP(G1965,'VDs DUELOS'!$D$2:$G$1568,4,0)-H1965</f>
        <v>0</v>
      </c>
    </row>
    <row r="1966" spans="7:9" x14ac:dyDescent="0.3">
      <c r="G1966">
        <v>58037</v>
      </c>
      <c r="H1966" s="6">
        <v>1639.4724320000003</v>
      </c>
      <c r="I1966" s="236">
        <f>VLOOKUP(G1966,'VDs DUELOS'!$D$2:$G$1568,4,0)-H1966</f>
        <v>0</v>
      </c>
    </row>
    <row r="1967" spans="7:9" x14ac:dyDescent="0.3">
      <c r="G1967">
        <v>58040</v>
      </c>
      <c r="H1967" s="6">
        <v>1289.7724960000003</v>
      </c>
      <c r="I1967" s="236" t="e">
        <f>VLOOKUP(G1967,'VDs DUELOS'!$D$2:$G$1568,4,0)-H1967</f>
        <v>#N/A</v>
      </c>
    </row>
    <row r="1968" spans="7:9" x14ac:dyDescent="0.3">
      <c r="G1968">
        <v>58047</v>
      </c>
      <c r="H1968" s="6">
        <v>0</v>
      </c>
      <c r="I1968" s="236" t="e">
        <f>VLOOKUP(G1968,'VDs DUELOS'!$D$2:$G$1568,4,0)-H1968</f>
        <v>#N/A</v>
      </c>
    </row>
    <row r="1969" spans="7:9" x14ac:dyDescent="0.3">
      <c r="G1969">
        <v>58049</v>
      </c>
      <c r="H1969" s="6">
        <v>76.875944000000004</v>
      </c>
      <c r="I1969" s="236" t="e">
        <f>VLOOKUP(G1969,'VDs DUELOS'!$D$2:$G$1568,4,0)-H1969</f>
        <v>#N/A</v>
      </c>
    </row>
    <row r="1970" spans="7:9" x14ac:dyDescent="0.3">
      <c r="G1970">
        <v>58054</v>
      </c>
      <c r="H1970" s="6">
        <v>0</v>
      </c>
      <c r="I1970" s="236" t="e">
        <f>VLOOKUP(G1970,'VDs DUELOS'!$D$2:$G$1568,4,0)-H1970</f>
        <v>#N/A</v>
      </c>
    </row>
    <row r="1971" spans="7:9" x14ac:dyDescent="0.3">
      <c r="G1971">
        <v>58057</v>
      </c>
      <c r="H1971" s="6">
        <v>1604.7639040000001</v>
      </c>
      <c r="I1971" s="236">
        <f>VLOOKUP(G1971,'VDs DUELOS'!$D$2:$G$1568,4,0)-H1971</f>
        <v>0</v>
      </c>
    </row>
    <row r="1972" spans="7:9" x14ac:dyDescent="0.3">
      <c r="G1972">
        <v>58072</v>
      </c>
      <c r="H1972" s="6">
        <v>0</v>
      </c>
      <c r="I1972" s="236" t="e">
        <f>VLOOKUP(G1972,'VDs DUELOS'!$D$2:$G$1568,4,0)-H1972</f>
        <v>#N/A</v>
      </c>
    </row>
    <row r="1973" spans="7:9" x14ac:dyDescent="0.3">
      <c r="G1973">
        <v>58085</v>
      </c>
      <c r="H1973" s="6">
        <v>1398.7033200000001</v>
      </c>
      <c r="I1973" s="236">
        <f>VLOOKUP(G1973,'VDs DUELOS'!$D$2:$G$1568,4,0)-H1973</f>
        <v>0</v>
      </c>
    </row>
    <row r="1974" spans="7:9" x14ac:dyDescent="0.3">
      <c r="G1974">
        <v>58088</v>
      </c>
      <c r="H1974" s="6">
        <v>0</v>
      </c>
      <c r="I1974" s="236" t="e">
        <f>VLOOKUP(G1974,'VDs DUELOS'!$D$2:$G$1568,4,0)-H1974</f>
        <v>#N/A</v>
      </c>
    </row>
    <row r="1975" spans="7:9" x14ac:dyDescent="0.3">
      <c r="G1975">
        <v>58090</v>
      </c>
      <c r="H1975" s="6">
        <v>-64.933728000000002</v>
      </c>
      <c r="I1975" s="236" t="e">
        <f>VLOOKUP(G1975,'VDs DUELOS'!$D$2:$G$1568,4,0)-H1975</f>
        <v>#N/A</v>
      </c>
    </row>
    <row r="1976" spans="7:9" x14ac:dyDescent="0.3">
      <c r="G1976">
        <v>58093</v>
      </c>
      <c r="H1976" s="6">
        <v>-911.01210947368418</v>
      </c>
      <c r="I1976" s="236" t="e">
        <f>VLOOKUP(G1976,'VDs DUELOS'!$D$2:$G$1568,4,0)-H1976</f>
        <v>#N/A</v>
      </c>
    </row>
    <row r="1977" spans="7:9" x14ac:dyDescent="0.3">
      <c r="G1977">
        <v>58096</v>
      </c>
      <c r="H1977" s="6">
        <v>0</v>
      </c>
      <c r="I1977" s="236" t="e">
        <f>VLOOKUP(G1977,'VDs DUELOS'!$D$2:$G$1568,4,0)-H1977</f>
        <v>#N/A</v>
      </c>
    </row>
    <row r="1978" spans="7:9" x14ac:dyDescent="0.3">
      <c r="G1978">
        <v>58097</v>
      </c>
      <c r="H1978" s="6">
        <v>0</v>
      </c>
      <c r="I1978" s="236" t="e">
        <f>VLOOKUP(G1978,'VDs DUELOS'!$D$2:$G$1568,4,0)-H1978</f>
        <v>#N/A</v>
      </c>
    </row>
    <row r="1979" spans="7:9" x14ac:dyDescent="0.3">
      <c r="G1979">
        <v>58105</v>
      </c>
      <c r="H1979" s="6">
        <v>1388.023216</v>
      </c>
      <c r="I1979" s="236">
        <f>VLOOKUP(G1979,'VDs DUELOS'!$D$2:$G$1568,4,0)-H1979</f>
        <v>0</v>
      </c>
    </row>
    <row r="1980" spans="7:9" x14ac:dyDescent="0.3">
      <c r="G1980">
        <v>58112</v>
      </c>
      <c r="H1980" s="6">
        <v>1253.5707199999999</v>
      </c>
      <c r="I1980" s="236" t="e">
        <f>VLOOKUP(G1980,'VDs DUELOS'!$D$2:$G$1568,4,0)-H1980</f>
        <v>#N/A</v>
      </c>
    </row>
    <row r="1981" spans="7:9" x14ac:dyDescent="0.3">
      <c r="G1981">
        <v>58115</v>
      </c>
      <c r="H1981" s="6">
        <v>0</v>
      </c>
      <c r="I1981" s="236" t="e">
        <f>VLOOKUP(G1981,'VDs DUELOS'!$D$2:$G$1568,4,0)-H1981</f>
        <v>#N/A</v>
      </c>
    </row>
    <row r="1982" spans="7:9" x14ac:dyDescent="0.3">
      <c r="G1982">
        <v>58117</v>
      </c>
      <c r="H1982" s="6">
        <v>-128.83807999999999</v>
      </c>
      <c r="I1982" s="236" t="e">
        <f>VLOOKUP(G1982,'VDs DUELOS'!$D$2:$G$1568,4,0)-H1982</f>
        <v>#N/A</v>
      </c>
    </row>
    <row r="1983" spans="7:9" x14ac:dyDescent="0.3">
      <c r="G1983">
        <v>58118</v>
      </c>
      <c r="H1983" s="6">
        <v>1172.6484715789475</v>
      </c>
      <c r="I1983" s="236">
        <f>VLOOKUP(G1983,'VDs DUELOS'!$D$2:$G$1568,4,0)-H1983</f>
        <v>0</v>
      </c>
    </row>
    <row r="1984" spans="7:9" x14ac:dyDescent="0.3">
      <c r="G1984">
        <v>58119</v>
      </c>
      <c r="H1984" s="6">
        <v>3683.7300799999998</v>
      </c>
      <c r="I1984" s="236">
        <f>VLOOKUP(G1984,'VDs DUELOS'!$D$2:$G$1568,4,0)-H1984</f>
        <v>0</v>
      </c>
    </row>
    <row r="1985" spans="7:9" x14ac:dyDescent="0.3">
      <c r="G1985">
        <v>58120</v>
      </c>
      <c r="H1985" s="6">
        <v>2914.9439280000001</v>
      </c>
      <c r="I1985" s="236">
        <f>VLOOKUP(G1985,'VDs DUELOS'!$D$2:$G$1568,4,0)-H1985</f>
        <v>0</v>
      </c>
    </row>
    <row r="1986" spans="7:9" x14ac:dyDescent="0.3">
      <c r="G1986">
        <v>58136</v>
      </c>
      <c r="H1986" s="6">
        <v>1274.9905120000001</v>
      </c>
      <c r="I1986" s="236">
        <f>VLOOKUP(G1986,'VDs DUELOS'!$D$2:$G$1568,4,0)-H1986</f>
        <v>0</v>
      </c>
    </row>
    <row r="1987" spans="7:9" x14ac:dyDescent="0.3">
      <c r="G1987">
        <v>58140</v>
      </c>
      <c r="H1987" s="6">
        <v>7051.8723840000011</v>
      </c>
      <c r="I1987" s="236">
        <f>VLOOKUP(G1987,'VDs DUELOS'!$D$2:$G$1568,4,0)-H1987</f>
        <v>0</v>
      </c>
    </row>
    <row r="1988" spans="7:9" x14ac:dyDescent="0.3">
      <c r="G1988">
        <v>58143</v>
      </c>
      <c r="H1988" s="6">
        <v>1293.4573840000003</v>
      </c>
      <c r="I1988" s="236">
        <f>VLOOKUP(G1988,'VDs DUELOS'!$D$2:$G$1568,4,0)-H1988</f>
        <v>0</v>
      </c>
    </row>
    <row r="1989" spans="7:9" x14ac:dyDescent="0.3">
      <c r="G1989">
        <v>58144</v>
      </c>
      <c r="H1989" s="6">
        <v>-92.710232000000005</v>
      </c>
      <c r="I1989" s="236" t="e">
        <f>VLOOKUP(G1989,'VDs DUELOS'!$D$2:$G$1568,4,0)-H1989</f>
        <v>#N/A</v>
      </c>
    </row>
    <row r="1990" spans="7:9" x14ac:dyDescent="0.3">
      <c r="G1990">
        <v>58175</v>
      </c>
      <c r="H1990" s="6">
        <v>5450.0970080000006</v>
      </c>
      <c r="I1990" s="236">
        <f>VLOOKUP(G1990,'VDs DUELOS'!$D$2:$G$1568,4,0)-H1990</f>
        <v>0</v>
      </c>
    </row>
    <row r="1991" spans="7:9" x14ac:dyDescent="0.3">
      <c r="G1991">
        <v>58181</v>
      </c>
      <c r="H1991" s="6">
        <v>0</v>
      </c>
      <c r="I1991" s="236" t="e">
        <f>VLOOKUP(G1991,'VDs DUELOS'!$D$2:$G$1568,4,0)-H1991</f>
        <v>#N/A</v>
      </c>
    </row>
    <row r="1992" spans="7:9" x14ac:dyDescent="0.3">
      <c r="G1992">
        <v>58217</v>
      </c>
      <c r="H1992" s="6">
        <v>1650.3573840000001</v>
      </c>
      <c r="I1992" s="236">
        <f>VLOOKUP(G1992,'VDs DUELOS'!$D$2:$G$1568,4,0)-H1992</f>
        <v>0</v>
      </c>
    </row>
    <row r="1993" spans="7:9" x14ac:dyDescent="0.3">
      <c r="G1993">
        <v>58229</v>
      </c>
      <c r="H1993" s="6">
        <v>173.55540800000006</v>
      </c>
      <c r="I1993" s="236" t="e">
        <f>VLOOKUP(G1993,'VDs DUELOS'!$D$2:$G$1568,4,0)-H1993</f>
        <v>#N/A</v>
      </c>
    </row>
    <row r="1994" spans="7:9" x14ac:dyDescent="0.3">
      <c r="G1994">
        <v>58241</v>
      </c>
      <c r="H1994" s="6">
        <v>2198.6938399999999</v>
      </c>
      <c r="I1994" s="236">
        <f>VLOOKUP(G1994,'VDs DUELOS'!$D$2:$G$1568,4,0)-H1994</f>
        <v>0</v>
      </c>
    </row>
    <row r="1995" spans="7:9" x14ac:dyDescent="0.3">
      <c r="G1995">
        <v>58245</v>
      </c>
      <c r="H1995" s="6">
        <v>4209.9388547368426</v>
      </c>
      <c r="I1995" s="236">
        <f>VLOOKUP(G1995,'VDs DUELOS'!$D$2:$G$1568,4,0)-H1995</f>
        <v>0</v>
      </c>
    </row>
    <row r="1996" spans="7:9" x14ac:dyDescent="0.3">
      <c r="G1996">
        <v>58282</v>
      </c>
      <c r="H1996" s="6">
        <v>2049.6004631578949</v>
      </c>
      <c r="I1996" s="236">
        <f>VLOOKUP(G1996,'VDs DUELOS'!$D$2:$G$1568,4,0)-H1996</f>
        <v>0</v>
      </c>
    </row>
    <row r="1997" spans="7:9" x14ac:dyDescent="0.3">
      <c r="G1997">
        <v>58291</v>
      </c>
      <c r="H1997" s="6">
        <v>1771.1163200000001</v>
      </c>
      <c r="I1997" s="236">
        <f>VLOOKUP(G1997,'VDs DUELOS'!$D$2:$G$1568,4,0)-H1997</f>
        <v>0</v>
      </c>
    </row>
    <row r="1998" spans="7:9" x14ac:dyDescent="0.3">
      <c r="G1998">
        <v>58297</v>
      </c>
      <c r="H1998" s="6">
        <v>2507.7508884210529</v>
      </c>
      <c r="I1998" s="236">
        <f>VLOOKUP(G1998,'VDs DUELOS'!$D$2:$G$1568,4,0)-H1998</f>
        <v>0</v>
      </c>
    </row>
    <row r="1999" spans="7:9" x14ac:dyDescent="0.3">
      <c r="G1999">
        <v>58298</v>
      </c>
      <c r="H1999" s="6">
        <v>3086.8184842105265</v>
      </c>
      <c r="I1999" s="236">
        <f>VLOOKUP(G1999,'VDs DUELOS'!$D$2:$G$1568,4,0)-H1999</f>
        <v>0</v>
      </c>
    </row>
    <row r="2000" spans="7:9" x14ac:dyDescent="0.3">
      <c r="G2000">
        <v>58309</v>
      </c>
      <c r="H2000" s="6">
        <v>1306.095816</v>
      </c>
      <c r="I2000" s="236">
        <f>VLOOKUP(G2000,'VDs DUELOS'!$D$2:$G$1568,4,0)-H2000</f>
        <v>0</v>
      </c>
    </row>
    <row r="2001" spans="7:9" x14ac:dyDescent="0.3">
      <c r="G2001">
        <v>58382</v>
      </c>
      <c r="H2001" s="6">
        <v>1293.3411120000001</v>
      </c>
      <c r="I2001" s="236">
        <f>VLOOKUP(G2001,'VDs DUELOS'!$D$2:$G$1568,4,0)-H2001</f>
        <v>0</v>
      </c>
    </row>
    <row r="2002" spans="7:9" x14ac:dyDescent="0.3">
      <c r="G2002">
        <v>58388</v>
      </c>
      <c r="H2002" s="6">
        <v>2010.32644</v>
      </c>
      <c r="I2002" s="236">
        <f>VLOOKUP(G2002,'VDs DUELOS'!$D$2:$G$1568,4,0)-H2002</f>
        <v>0</v>
      </c>
    </row>
    <row r="2003" spans="7:9" x14ac:dyDescent="0.3">
      <c r="G2003">
        <v>58389</v>
      </c>
      <c r="H2003" s="6">
        <v>1487.1439920000003</v>
      </c>
      <c r="I2003" s="236">
        <f>VLOOKUP(G2003,'VDs DUELOS'!$D$2:$G$1568,4,0)-H2003</f>
        <v>0</v>
      </c>
    </row>
    <row r="2004" spans="7:9" x14ac:dyDescent="0.3">
      <c r="G2004">
        <v>58410</v>
      </c>
      <c r="H2004" s="6">
        <v>0</v>
      </c>
      <c r="I2004" s="236" t="e">
        <f>VLOOKUP(G2004,'VDs DUELOS'!$D$2:$G$1568,4,0)-H2004</f>
        <v>#N/A</v>
      </c>
    </row>
    <row r="2005" spans="7:9" x14ac:dyDescent="0.3">
      <c r="G2005">
        <v>58411</v>
      </c>
      <c r="H2005" s="6">
        <v>-50.615504000000001</v>
      </c>
      <c r="I2005" s="236" t="e">
        <f>VLOOKUP(G2005,'VDs DUELOS'!$D$2:$G$1568,4,0)-H2005</f>
        <v>#N/A</v>
      </c>
    </row>
    <row r="2006" spans="7:9" x14ac:dyDescent="0.3">
      <c r="G2006">
        <v>58468</v>
      </c>
      <c r="H2006" s="6">
        <v>2080.8414480000001</v>
      </c>
      <c r="I2006" s="236">
        <f>VLOOKUP(G2006,'VDs DUELOS'!$D$2:$G$1568,4,0)-H2006</f>
        <v>0</v>
      </c>
    </row>
    <row r="2007" spans="7:9" x14ac:dyDescent="0.3">
      <c r="G2007">
        <v>58498</v>
      </c>
      <c r="H2007" s="6">
        <v>76.214192000000011</v>
      </c>
      <c r="I2007" s="236" t="e">
        <f>VLOOKUP(G2007,'VDs DUELOS'!$D$2:$G$1568,4,0)-H2007</f>
        <v>#N/A</v>
      </c>
    </row>
    <row r="2008" spans="7:9" x14ac:dyDescent="0.3">
      <c r="G2008">
        <v>58537</v>
      </c>
      <c r="H2008" s="6">
        <v>1607.9559760000002</v>
      </c>
      <c r="I2008" s="236">
        <f>VLOOKUP(G2008,'VDs DUELOS'!$D$2:$G$1568,4,0)-H2008</f>
        <v>0</v>
      </c>
    </row>
    <row r="2009" spans="7:9" x14ac:dyDescent="0.3">
      <c r="G2009">
        <v>58539</v>
      </c>
      <c r="H2009" s="6">
        <v>1187.150832</v>
      </c>
      <c r="I2009" s="236">
        <f>VLOOKUP(G2009,'VDs DUELOS'!$D$2:$G$1568,4,0)-H2009</f>
        <v>0</v>
      </c>
    </row>
    <row r="2010" spans="7:9" x14ac:dyDescent="0.3">
      <c r="G2010">
        <v>58543</v>
      </c>
      <c r="H2010" s="6">
        <v>2161.3640168421057</v>
      </c>
      <c r="I2010" s="236">
        <f>VLOOKUP(G2010,'VDs DUELOS'!$D$2:$G$1568,4,0)-H2010</f>
        <v>0</v>
      </c>
    </row>
    <row r="2011" spans="7:9" x14ac:dyDescent="0.3">
      <c r="G2011">
        <v>58547</v>
      </c>
      <c r="H2011" s="6">
        <v>1757.3149519999999</v>
      </c>
      <c r="I2011" s="236">
        <f>VLOOKUP(G2011,'VDs DUELOS'!$D$2:$G$1568,4,0)-H2011</f>
        <v>0</v>
      </c>
    </row>
    <row r="2012" spans="7:9" x14ac:dyDescent="0.3">
      <c r="G2012">
        <v>58558</v>
      </c>
      <c r="H2012" s="6">
        <v>2132.3124126315793</v>
      </c>
      <c r="I2012" s="236">
        <f>VLOOKUP(G2012,'VDs DUELOS'!$D$2:$G$1568,4,0)-H2012</f>
        <v>0</v>
      </c>
    </row>
    <row r="2013" spans="7:9" x14ac:dyDescent="0.3">
      <c r="G2013">
        <v>58582</v>
      </c>
      <c r="H2013" s="6">
        <v>1617.6691759999999</v>
      </c>
      <c r="I2013" s="236">
        <f>VLOOKUP(G2013,'VDs DUELOS'!$D$2:$G$1568,4,0)-H2013</f>
        <v>0</v>
      </c>
    </row>
    <row r="2014" spans="7:9" x14ac:dyDescent="0.3">
      <c r="G2014">
        <v>58592</v>
      </c>
      <c r="H2014" s="6">
        <v>1477.665152</v>
      </c>
      <c r="I2014" s="236">
        <f>VLOOKUP(G2014,'VDs DUELOS'!$D$2:$G$1568,4,0)-H2014</f>
        <v>0</v>
      </c>
    </row>
    <row r="2015" spans="7:9" x14ac:dyDescent="0.3">
      <c r="G2015">
        <v>58612</v>
      </c>
      <c r="H2015" s="6">
        <v>2470.7304336842108</v>
      </c>
      <c r="I2015" s="236">
        <f>VLOOKUP(G2015,'VDs DUELOS'!$D$2:$G$1568,4,0)-H2015</f>
        <v>0</v>
      </c>
    </row>
    <row r="2016" spans="7:9" x14ac:dyDescent="0.3">
      <c r="G2016">
        <v>58633</v>
      </c>
      <c r="H2016" s="6">
        <v>2368.7608400000004</v>
      </c>
      <c r="I2016" s="236">
        <f>VLOOKUP(G2016,'VDs DUELOS'!$D$2:$G$1568,4,0)-H2016</f>
        <v>0</v>
      </c>
    </row>
    <row r="2017" spans="7:9" x14ac:dyDescent="0.3">
      <c r="G2017">
        <v>58658</v>
      </c>
      <c r="H2017" s="6">
        <v>665.31288799999993</v>
      </c>
      <c r="I2017" s="236">
        <f>VLOOKUP(G2017,'VDs DUELOS'!$D$2:$G$1568,4,0)-H2017</f>
        <v>0</v>
      </c>
    </row>
    <row r="2018" spans="7:9" x14ac:dyDescent="0.3">
      <c r="G2018">
        <v>58690</v>
      </c>
      <c r="H2018" s="6">
        <v>0</v>
      </c>
      <c r="I2018" s="236" t="e">
        <f>VLOOKUP(G2018,'VDs DUELOS'!$D$2:$G$1568,4,0)-H2018</f>
        <v>#N/A</v>
      </c>
    </row>
    <row r="2019" spans="7:9" x14ac:dyDescent="0.3">
      <c r="G2019">
        <v>58695</v>
      </c>
      <c r="H2019" s="6">
        <v>2949.9222960000006</v>
      </c>
      <c r="I2019" s="236">
        <f>VLOOKUP(G2019,'VDs DUELOS'!$D$2:$G$1568,4,0)-H2019</f>
        <v>0</v>
      </c>
    </row>
    <row r="2020" spans="7:9" x14ac:dyDescent="0.3">
      <c r="G2020">
        <v>58706</v>
      </c>
      <c r="H2020" s="6">
        <v>1949.4325305263155</v>
      </c>
      <c r="I2020" s="236">
        <f>VLOOKUP(G2020,'VDs DUELOS'!$D$2:$G$1568,4,0)-H2020</f>
        <v>0</v>
      </c>
    </row>
    <row r="2021" spans="7:9" x14ac:dyDescent="0.3">
      <c r="G2021">
        <v>58716</v>
      </c>
      <c r="H2021" s="6">
        <v>1997.0894315789476</v>
      </c>
      <c r="I2021" s="236">
        <f>VLOOKUP(G2021,'VDs DUELOS'!$D$2:$G$1568,4,0)-H2021</f>
        <v>0</v>
      </c>
    </row>
    <row r="2022" spans="7:9" x14ac:dyDescent="0.3">
      <c r="G2022">
        <v>58755</v>
      </c>
      <c r="H2022" s="6">
        <v>1587.5585759999999</v>
      </c>
      <c r="I2022" s="236">
        <f>VLOOKUP(G2022,'VDs DUELOS'!$D$2:$G$1568,4,0)-H2022</f>
        <v>0</v>
      </c>
    </row>
    <row r="2023" spans="7:9" x14ac:dyDescent="0.3">
      <c r="G2023">
        <v>58760</v>
      </c>
      <c r="H2023" s="6">
        <v>0</v>
      </c>
      <c r="I2023" s="236" t="e">
        <f>VLOOKUP(G2023,'VDs DUELOS'!$D$2:$G$1568,4,0)-H2023</f>
        <v>#N/A</v>
      </c>
    </row>
    <row r="2024" spans="7:9" x14ac:dyDescent="0.3">
      <c r="G2024">
        <v>58795</v>
      </c>
      <c r="H2024" s="6">
        <v>1192.5738800000001</v>
      </c>
      <c r="I2024" s="236">
        <f>VLOOKUP(G2024,'VDs DUELOS'!$D$2:$G$1568,4,0)-H2024</f>
        <v>0</v>
      </c>
    </row>
    <row r="2025" spans="7:9" x14ac:dyDescent="0.3">
      <c r="G2025">
        <v>58806</v>
      </c>
      <c r="H2025" s="6">
        <v>1295.6445840000001</v>
      </c>
      <c r="I2025" s="236">
        <f>VLOOKUP(G2025,'VDs DUELOS'!$D$2:$G$1568,4,0)-H2025</f>
        <v>0</v>
      </c>
    </row>
    <row r="2026" spans="7:9" x14ac:dyDescent="0.3">
      <c r="G2026">
        <v>58815</v>
      </c>
      <c r="H2026" s="6">
        <v>2996.101208</v>
      </c>
      <c r="I2026" s="236">
        <f>VLOOKUP(G2026,'VDs DUELOS'!$D$2:$G$1568,4,0)-H2026</f>
        <v>0</v>
      </c>
    </row>
    <row r="2027" spans="7:9" x14ac:dyDescent="0.3">
      <c r="G2027">
        <v>58833</v>
      </c>
      <c r="H2027" s="6">
        <v>1700.7158960000002</v>
      </c>
      <c r="I2027" s="236">
        <f>VLOOKUP(G2027,'VDs DUELOS'!$D$2:$G$1568,4,0)-H2027</f>
        <v>0</v>
      </c>
    </row>
    <row r="2028" spans="7:9" x14ac:dyDescent="0.3">
      <c r="G2028">
        <v>58848</v>
      </c>
      <c r="H2028" s="6">
        <v>2756.4925040000003</v>
      </c>
      <c r="I2028" s="236">
        <f>VLOOKUP(G2028,'VDs DUELOS'!$D$2:$G$1568,4,0)-H2028</f>
        <v>0</v>
      </c>
    </row>
    <row r="2029" spans="7:9" x14ac:dyDescent="0.3">
      <c r="G2029">
        <v>58902</v>
      </c>
      <c r="H2029" s="6">
        <v>1867.2267452631579</v>
      </c>
      <c r="I2029" s="236">
        <f>VLOOKUP(G2029,'VDs DUELOS'!$D$2:$G$1568,4,0)-H2029</f>
        <v>0</v>
      </c>
    </row>
    <row r="2030" spans="7:9" x14ac:dyDescent="0.3">
      <c r="G2030">
        <v>58944</v>
      </c>
      <c r="H2030" s="6">
        <v>1820.350152</v>
      </c>
      <c r="I2030" s="236">
        <f>VLOOKUP(G2030,'VDs DUELOS'!$D$2:$G$1568,4,0)-H2030</f>
        <v>0</v>
      </c>
    </row>
    <row r="2031" spans="7:9" x14ac:dyDescent="0.3">
      <c r="G2031">
        <v>58978</v>
      </c>
      <c r="H2031" s="6">
        <v>0</v>
      </c>
      <c r="I2031" s="236" t="e">
        <f>VLOOKUP(G2031,'VDs DUELOS'!$D$2:$G$1568,4,0)-H2031</f>
        <v>#N/A</v>
      </c>
    </row>
    <row r="2032" spans="7:9" x14ac:dyDescent="0.3">
      <c r="G2032">
        <v>58987</v>
      </c>
      <c r="H2032" s="6">
        <v>0</v>
      </c>
      <c r="I2032" s="236" t="e">
        <f>VLOOKUP(G2032,'VDs DUELOS'!$D$2:$G$1568,4,0)-H2032</f>
        <v>#N/A</v>
      </c>
    </row>
    <row r="2033" spans="7:9" x14ac:dyDescent="0.3">
      <c r="G2033">
        <v>58988</v>
      </c>
      <c r="H2033" s="6">
        <v>256.50081684210522</v>
      </c>
      <c r="I2033" s="236" t="e">
        <f>VLOOKUP(G2033,'VDs DUELOS'!$D$2:$G$1568,4,0)-H2033</f>
        <v>#N/A</v>
      </c>
    </row>
    <row r="2034" spans="7:9" x14ac:dyDescent="0.3">
      <c r="G2034">
        <v>58989</v>
      </c>
      <c r="H2034" s="6">
        <v>1872.2498610526318</v>
      </c>
      <c r="I2034" s="236" t="e">
        <f>VLOOKUP(G2034,'VDs DUELOS'!$D$2:$G$1568,4,0)-H2034</f>
        <v>#N/A</v>
      </c>
    </row>
    <row r="2035" spans="7:9" x14ac:dyDescent="0.3">
      <c r="G2035">
        <v>58990</v>
      </c>
      <c r="H2035" s="6">
        <v>-6.4549726315789471</v>
      </c>
      <c r="I2035" s="236" t="e">
        <f>VLOOKUP(G2035,'VDs DUELOS'!$D$2:$G$1568,4,0)-H2035</f>
        <v>#N/A</v>
      </c>
    </row>
    <row r="2036" spans="7:9" x14ac:dyDescent="0.3">
      <c r="G2036">
        <v>58991</v>
      </c>
      <c r="H2036" s="6">
        <v>752.48597894736849</v>
      </c>
      <c r="I2036" s="236" t="e">
        <f>VLOOKUP(G2036,'VDs DUELOS'!$D$2:$G$1568,4,0)-H2036</f>
        <v>#N/A</v>
      </c>
    </row>
    <row r="2037" spans="7:9" x14ac:dyDescent="0.3">
      <c r="G2037">
        <v>58992</v>
      </c>
      <c r="H2037" s="6">
        <v>0</v>
      </c>
      <c r="I2037" s="236" t="e">
        <f>VLOOKUP(G2037,'VDs DUELOS'!$D$2:$G$1568,4,0)-H2037</f>
        <v>#N/A</v>
      </c>
    </row>
    <row r="2038" spans="7:9" x14ac:dyDescent="0.3">
      <c r="G2038">
        <v>58993</v>
      </c>
      <c r="H2038" s="6">
        <v>845.56060800000023</v>
      </c>
      <c r="I2038" s="236" t="e">
        <f>VLOOKUP(G2038,'VDs DUELOS'!$D$2:$G$1568,4,0)-H2038</f>
        <v>#N/A</v>
      </c>
    </row>
    <row r="2039" spans="7:9" x14ac:dyDescent="0.3">
      <c r="G2039">
        <v>58996</v>
      </c>
      <c r="H2039" s="6">
        <v>101.57839157894736</v>
      </c>
      <c r="I2039" s="236" t="e">
        <f>VLOOKUP(G2039,'VDs DUELOS'!$D$2:$G$1568,4,0)-H2039</f>
        <v>#N/A</v>
      </c>
    </row>
    <row r="2040" spans="7:9" x14ac:dyDescent="0.3">
      <c r="G2040">
        <v>58999</v>
      </c>
      <c r="H2040" s="6">
        <v>40.808193684210529</v>
      </c>
      <c r="I2040" s="236" t="e">
        <f>VLOOKUP(G2040,'VDs DUELOS'!$D$2:$G$1568,4,0)-H2040</f>
        <v>#N/A</v>
      </c>
    </row>
    <row r="2041" spans="7:9" x14ac:dyDescent="0.3">
      <c r="G2041">
        <v>59999</v>
      </c>
      <c r="H2041" s="6">
        <v>-259.98990399999997</v>
      </c>
      <c r="I2041" s="236" t="e">
        <f>VLOOKUP(G2041,'VDs DUELOS'!$D$2:$G$1568,4,0)-H2041</f>
        <v>#N/A</v>
      </c>
    </row>
    <row r="2042" spans="7:9" x14ac:dyDescent="0.3">
      <c r="I2042" s="118"/>
    </row>
    <row r="2043" spans="7:9" x14ac:dyDescent="0.3">
      <c r="I2043" s="118"/>
    </row>
    <row r="2044" spans="7:9" x14ac:dyDescent="0.3">
      <c r="I2044" s="118"/>
    </row>
    <row r="2045" spans="7:9" x14ac:dyDescent="0.3">
      <c r="I2045" s="118"/>
    </row>
    <row r="2046" spans="7:9" x14ac:dyDescent="0.3">
      <c r="I2046" s="118"/>
    </row>
    <row r="2047" spans="7:9" x14ac:dyDescent="0.3">
      <c r="I2047" s="118"/>
    </row>
    <row r="2048" spans="7:9" x14ac:dyDescent="0.3">
      <c r="I2048" s="118"/>
    </row>
    <row r="2049" spans="9:9" x14ac:dyDescent="0.3">
      <c r="I2049" s="118"/>
    </row>
    <row r="2050" spans="9:9" x14ac:dyDescent="0.3">
      <c r="I2050" s="118"/>
    </row>
    <row r="2051" spans="9:9" x14ac:dyDescent="0.3">
      <c r="I2051" s="118"/>
    </row>
    <row r="2052" spans="9:9" x14ac:dyDescent="0.3">
      <c r="I2052" s="118"/>
    </row>
    <row r="2053" spans="9:9" x14ac:dyDescent="0.3">
      <c r="I2053" s="118"/>
    </row>
    <row r="2054" spans="9:9" x14ac:dyDescent="0.3">
      <c r="I2054" s="118"/>
    </row>
    <row r="2055" spans="9:9" x14ac:dyDescent="0.3">
      <c r="I2055" s="118"/>
    </row>
    <row r="2056" spans="9:9" x14ac:dyDescent="0.3">
      <c r="I2056" s="118"/>
    </row>
    <row r="2057" spans="9:9" x14ac:dyDescent="0.3">
      <c r="I2057" s="118"/>
    </row>
    <row r="2058" spans="9:9" x14ac:dyDescent="0.3">
      <c r="I2058" s="118"/>
    </row>
    <row r="2059" spans="9:9" x14ac:dyDescent="0.3">
      <c r="I2059" s="118"/>
    </row>
    <row r="2060" spans="9:9" x14ac:dyDescent="0.3">
      <c r="I2060" s="118"/>
    </row>
    <row r="2061" spans="9:9" x14ac:dyDescent="0.3">
      <c r="I2061" s="118"/>
    </row>
    <row r="2062" spans="9:9" x14ac:dyDescent="0.3">
      <c r="I2062" s="118"/>
    </row>
    <row r="2063" spans="9:9" x14ac:dyDescent="0.3">
      <c r="I2063" s="118"/>
    </row>
    <row r="2064" spans="9:9" x14ac:dyDescent="0.3">
      <c r="I2064" s="118"/>
    </row>
    <row r="2065" spans="9:9" x14ac:dyDescent="0.3">
      <c r="I2065" s="118"/>
    </row>
    <row r="2066" spans="9:9" x14ac:dyDescent="0.3">
      <c r="I2066" s="118"/>
    </row>
    <row r="2067" spans="9:9" x14ac:dyDescent="0.3">
      <c r="I2067" s="118"/>
    </row>
    <row r="2068" spans="9:9" x14ac:dyDescent="0.3">
      <c r="I2068" s="118"/>
    </row>
    <row r="2069" spans="9:9" x14ac:dyDescent="0.3">
      <c r="I2069" s="118"/>
    </row>
    <row r="2070" spans="9:9" x14ac:dyDescent="0.3">
      <c r="I2070" s="118"/>
    </row>
    <row r="2071" spans="9:9" x14ac:dyDescent="0.3">
      <c r="I2071" s="118"/>
    </row>
    <row r="2072" spans="9:9" x14ac:dyDescent="0.3">
      <c r="I2072" s="118"/>
    </row>
    <row r="2073" spans="9:9" x14ac:dyDescent="0.3">
      <c r="I2073" s="118"/>
    </row>
    <row r="2074" spans="9:9" x14ac:dyDescent="0.3">
      <c r="I2074" s="118"/>
    </row>
    <row r="2075" spans="9:9" x14ac:dyDescent="0.3">
      <c r="I2075" s="118"/>
    </row>
    <row r="2076" spans="9:9" x14ac:dyDescent="0.3">
      <c r="I2076" s="118"/>
    </row>
    <row r="2077" spans="9:9" x14ac:dyDescent="0.3">
      <c r="I2077" s="118"/>
    </row>
    <row r="2078" spans="9:9" x14ac:dyDescent="0.3">
      <c r="I2078" s="118"/>
    </row>
    <row r="2079" spans="9:9" x14ac:dyDescent="0.3">
      <c r="I2079" s="118"/>
    </row>
    <row r="2080" spans="9:9" x14ac:dyDescent="0.3">
      <c r="I2080" s="118"/>
    </row>
    <row r="2081" spans="9:9" x14ac:dyDescent="0.3">
      <c r="I2081" s="118"/>
    </row>
    <row r="2082" spans="9:9" x14ac:dyDescent="0.3">
      <c r="I2082" s="118"/>
    </row>
    <row r="2083" spans="9:9" x14ac:dyDescent="0.3">
      <c r="I2083" s="118"/>
    </row>
    <row r="2084" spans="9:9" x14ac:dyDescent="0.3">
      <c r="I2084" s="118"/>
    </row>
    <row r="2085" spans="9:9" x14ac:dyDescent="0.3">
      <c r="I2085" s="118"/>
    </row>
    <row r="2086" spans="9:9" x14ac:dyDescent="0.3">
      <c r="I2086" s="118"/>
    </row>
    <row r="2087" spans="9:9" x14ac:dyDescent="0.3">
      <c r="I2087" s="118"/>
    </row>
    <row r="2088" spans="9:9" x14ac:dyDescent="0.3">
      <c r="I2088" s="118"/>
    </row>
    <row r="2089" spans="9:9" x14ac:dyDescent="0.3">
      <c r="I2089" s="118"/>
    </row>
    <row r="2090" spans="9:9" x14ac:dyDescent="0.3">
      <c r="I2090" s="118"/>
    </row>
    <row r="2091" spans="9:9" x14ac:dyDescent="0.3">
      <c r="I2091" s="118"/>
    </row>
    <row r="2092" spans="9:9" x14ac:dyDescent="0.3">
      <c r="I2092" s="118"/>
    </row>
    <row r="2093" spans="9:9" x14ac:dyDescent="0.3">
      <c r="I2093" s="118"/>
    </row>
    <row r="2094" spans="9:9" x14ac:dyDescent="0.3">
      <c r="I2094" s="118"/>
    </row>
    <row r="2095" spans="9:9" x14ac:dyDescent="0.3">
      <c r="I2095" s="118"/>
    </row>
    <row r="2096" spans="9:9" x14ac:dyDescent="0.3">
      <c r="I2096" s="118"/>
    </row>
    <row r="2097" spans="9:9" x14ac:dyDescent="0.3">
      <c r="I2097" s="118"/>
    </row>
    <row r="2098" spans="9:9" x14ac:dyDescent="0.3">
      <c r="I2098" s="118"/>
    </row>
    <row r="2099" spans="9:9" x14ac:dyDescent="0.3">
      <c r="I2099" s="118"/>
    </row>
    <row r="2100" spans="9:9" x14ac:dyDescent="0.3">
      <c r="I2100" s="118"/>
    </row>
    <row r="2101" spans="9:9" x14ac:dyDescent="0.3">
      <c r="I2101" s="118"/>
    </row>
    <row r="2102" spans="9:9" x14ac:dyDescent="0.3">
      <c r="I2102" s="118"/>
    </row>
    <row r="2103" spans="9:9" x14ac:dyDescent="0.3">
      <c r="I2103" s="118"/>
    </row>
    <row r="2104" spans="9:9" x14ac:dyDescent="0.3">
      <c r="I2104" s="118"/>
    </row>
    <row r="2105" spans="9:9" x14ac:dyDescent="0.3">
      <c r="I2105" s="118"/>
    </row>
    <row r="2106" spans="9:9" x14ac:dyDescent="0.3">
      <c r="I2106" s="118"/>
    </row>
    <row r="2107" spans="9:9" x14ac:dyDescent="0.3">
      <c r="I2107" s="118"/>
    </row>
    <row r="2108" spans="9:9" x14ac:dyDescent="0.3">
      <c r="I2108" s="118"/>
    </row>
    <row r="2109" spans="9:9" x14ac:dyDescent="0.3">
      <c r="I2109" s="118"/>
    </row>
    <row r="2110" spans="9:9" x14ac:dyDescent="0.3">
      <c r="I2110" s="118"/>
    </row>
    <row r="2111" spans="9:9" x14ac:dyDescent="0.3">
      <c r="I2111" s="118"/>
    </row>
    <row r="2112" spans="9:9" x14ac:dyDescent="0.3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2024-06-28T07:05:50Z</dcterms:modified>
</cp:coreProperties>
</file>